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/>
  <bookViews>
    <workbookView xWindow="0" yWindow="456" windowWidth="25596" windowHeight="14484" firstSheet="1" activeTab="1"/>
  </bookViews>
  <sheets>
    <sheet name="Chart1" sheetId="6" r:id="rId1"/>
    <sheet name="Schedule" sheetId="2" r:id="rId2"/>
    <sheet name="Sheet2" sheetId="7" r:id="rId3"/>
    <sheet name="Summary by Position" sheetId="5" r:id="rId4"/>
    <sheet name="Sheet1" sheetId="3" r:id="rId5"/>
  </sheets>
  <definedNames>
    <definedName name="MONTH" localSheetId="4">'Sheet1'!$A$3:$A$14</definedName>
    <definedName name="MONTH">'Sheet1'!$A$3:$A$14</definedName>
    <definedName name="OLE_LINK1" localSheetId="1">'Schedule'!$A$28</definedName>
    <definedName name="_xlnm.Print_Area" localSheetId="1">'Schedule'!$A$1:$V$111</definedName>
    <definedName name="_xlnm.Print_Area" localSheetId="3">'Summary by Position'!$A$2:$E$53</definedName>
    <definedName name="WED">'Sheet1'!$A$3:$A$14</definedName>
    <definedName name="WEEK_OF">'Sheet1'!$A$3:$A$14</definedName>
  </definedNames>
  <calcPr calcId="179017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<sst xmlns="http://schemas.openxmlformats.org/spreadsheetml/2006/main" count="173" uniqueCount="120">
  <si>
    <t>SPRINGFIELD SCHEDULE</t>
  </si>
  <si>
    <t>WEEK OF:</t>
  </si>
  <si>
    <t>TO</t>
  </si>
  <si>
    <t>MANAGEMENT PG.1</t>
  </si>
  <si>
    <t xml:space="preserve">Date: </t>
  </si>
  <si>
    <t>WED</t>
  </si>
  <si>
    <t>THU</t>
  </si>
  <si>
    <t>FRI</t>
  </si>
  <si>
    <t>SAT</t>
  </si>
  <si>
    <t>SUN</t>
  </si>
  <si>
    <t>MON</t>
  </si>
  <si>
    <t>TUE</t>
  </si>
  <si>
    <t>AM</t>
  </si>
  <si>
    <t>PM</t>
  </si>
  <si>
    <t>MARITA CHIHUAN</t>
  </si>
  <si>
    <t>CASHIER AM</t>
  </si>
  <si>
    <t>MANUEL  CERVANTES</t>
  </si>
  <si>
    <t>CASHIER PM</t>
  </si>
  <si>
    <t>BARTENDER PM</t>
  </si>
  <si>
    <t>Date:</t>
  </si>
  <si>
    <t>SERVERS PG.2</t>
  </si>
  <si>
    <t>SERVERS PM</t>
  </si>
  <si>
    <t>COOKS PG.3</t>
  </si>
  <si>
    <t>COOKS AM</t>
  </si>
  <si>
    <t>GLORIA SALVADOR</t>
  </si>
  <si>
    <t>COOKS PM</t>
  </si>
  <si>
    <t>DISHWASHERS PM</t>
  </si>
  <si>
    <t>DIEGO CABRERA</t>
  </si>
  <si>
    <t>SUMMARY SHEET ( AM + PM)</t>
  </si>
  <si>
    <t>CHECK &amp; BALANCE</t>
  </si>
  <si>
    <t>Total Hrs (Summary)</t>
  </si>
  <si>
    <t>Total Hrs (Schedule)</t>
  </si>
  <si>
    <t>Note:  Make sure names listed on "Schedule" page should be on this Summary list</t>
  </si>
  <si>
    <t>AUTHORIZED HOURS</t>
  </si>
  <si>
    <t>ADDL LOC</t>
  </si>
  <si>
    <t>AM + PM (Scheduled Hours)</t>
  </si>
  <si>
    <t>MANAGERS, CASHIERS, BARTENDERS &amp; BUSSERS</t>
  </si>
  <si>
    <t>NORMA FERNANDEZ</t>
  </si>
  <si>
    <t>NAYONNA BUNAUGH</t>
  </si>
  <si>
    <t>EDY BARROS</t>
  </si>
  <si>
    <t>MATHEW BURNS</t>
  </si>
  <si>
    <t>BK</t>
  </si>
  <si>
    <t>RYAN ARMSTRONG</t>
  </si>
  <si>
    <t>ERIKA VENTURA</t>
  </si>
  <si>
    <t>LESLIE VIDAL</t>
  </si>
  <si>
    <t>ANA TURCIOS</t>
  </si>
  <si>
    <t>ROXANA GONZALEZ</t>
  </si>
  <si>
    <t>KELLY VARGAS</t>
  </si>
  <si>
    <t>EMILY RAGANO</t>
  </si>
  <si>
    <t>JIMMY LOPEZ</t>
  </si>
  <si>
    <t>COOKS</t>
  </si>
  <si>
    <t>JOEL AMAYA</t>
  </si>
  <si>
    <t>LEYLA PERDOMO</t>
  </si>
  <si>
    <t>CH</t>
  </si>
  <si>
    <t>MARIA VENTURA</t>
  </si>
  <si>
    <t>JUAN MEJIA</t>
  </si>
  <si>
    <t>MARIA REYES</t>
  </si>
  <si>
    <t>ELSA PINEDA</t>
  </si>
  <si>
    <t>JEANETTE MARTINEZ</t>
  </si>
  <si>
    <t>TAMARA BLAIRES</t>
  </si>
  <si>
    <t>SERVERS</t>
  </si>
  <si>
    <t>ANA ROCA</t>
  </si>
  <si>
    <t>JOSE BONILLA</t>
  </si>
  <si>
    <t>JUAN CARLOS CASTRO</t>
  </si>
  <si>
    <t>JULIANA GOLDSMIDT</t>
  </si>
  <si>
    <t>VICTORIA CAMACUARI</t>
  </si>
  <si>
    <t>MATTHEW RAGANO</t>
  </si>
  <si>
    <t>NILVIA BARRERA</t>
  </si>
  <si>
    <t>DILMA ESCOBAR</t>
  </si>
  <si>
    <t>DANILO LEMUS</t>
  </si>
  <si>
    <t>KENIA PINEDA</t>
  </si>
  <si>
    <t>WILLIAM SALWEN</t>
  </si>
  <si>
    <t>ALLYSEN KAMINSKI</t>
  </si>
  <si>
    <t>DISHWASHERS</t>
  </si>
  <si>
    <t>ALBERTO AMAYA</t>
  </si>
  <si>
    <t>ANDREA GONZALEZ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</si>
  <si>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</si>
  <si>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</si>
  <si>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</si>
  <si>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</si>
  <si>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</si>
  <si>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</si>
  <si>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</si>
  <si>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</si>
  <si>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</si>
  <si>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</si>
  <si>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</si>
  <si>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</si>
  <si>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MAGALY SOSA</t>
  </si>
  <si>
    <r>
      <t xml:space="preserve">REVISIONS Time: </t>
    </r>
  </si>
  <si>
    <t>SERVERS AM</t>
  </si>
  <si>
    <t>ADRIANA CUELLAR</t>
  </si>
  <si>
    <t>CARLOS ORELLANA</t>
  </si>
  <si>
    <t xml:space="preserve">ROSA LEMUS </t>
  </si>
  <si>
    <t xml:space="preserve">DISHWASHER AM </t>
  </si>
  <si>
    <t>MANAGERS</t>
  </si>
  <si>
    <t>GUADALUPE SOSA</t>
  </si>
  <si>
    <t>GABRIEL JIMENEZ</t>
  </si>
  <si>
    <t xml:space="preserve">GUADALUPE SOSA </t>
  </si>
  <si>
    <t>TAYLOR STACK</t>
  </si>
  <si>
    <t>JESUS BORDONES</t>
  </si>
  <si>
    <t>HOST</t>
  </si>
  <si>
    <t>LISBEYKA BAILEY</t>
  </si>
  <si>
    <t>SISAY HABTESELASSE</t>
  </si>
  <si>
    <t>BRADY BOYER</t>
  </si>
  <si>
    <t>DIETRA HUMPHREY</t>
  </si>
  <si>
    <t>PABLO LIMPIAS</t>
  </si>
  <si>
    <t>ANTHONY LACHERRE</t>
  </si>
  <si>
    <t>ANTONIO SALAZAR</t>
  </si>
  <si>
    <t>MARIA ANDRADE</t>
  </si>
  <si>
    <t xml:space="preserve">ELLIOT ALWES </t>
  </si>
  <si>
    <t xml:space="preserve">CIRIA JORDAN </t>
  </si>
  <si>
    <t xml:space="preserve">LISBEYKA BAILEY </t>
  </si>
  <si>
    <t>JAVIER ALARCON</t>
  </si>
  <si>
    <t>ALI AEDELWAHED</t>
  </si>
  <si>
    <t>JOSE HERNANDEZ T3</t>
  </si>
  <si>
    <t>RTO</t>
  </si>
  <si>
    <t>KATHRYN QUINN</t>
  </si>
  <si>
    <t>DELMY BEZA T4</t>
  </si>
  <si>
    <t>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</si>
</sst>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;@"/>
    <numFmt numFmtId="165" formatCode="[$-409]h:mm\ AM/PM;@"/>
    <numFmt numFmtId="166" formatCode="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rgb="FF000000"/>
      <name val="Calibri"/>
      <family val="2"/>
    </font>
    <font>
      <sz val="14"/>
      <color rgb="FF333333"/>
      <name val="Calibri"/>
      <family val="2"/>
    </font>
    <font>
      <sz val="9"/>
      <color rgb="FF333333"/>
      <name val="Calibri"/>
      <family val="2"/>
    </font>
    <font>
      <sz val="8.25"/>
      <color rgb="FF333333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/>
    <xf numFmtId="0" fontId="7" fillId="2" borderId="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0" fillId="0" borderId="0" xfId="0" applyFill="1"/>
    <xf numFmtId="43" fontId="0" fillId="0" borderId="0" xfId="18" applyFont="1" applyFill="1"/>
    <xf numFmtId="43" fontId="0" fillId="0" borderId="2" xfId="18" applyFont="1" applyBorder="1"/>
    <xf numFmtId="0" fontId="6" fillId="0" borderId="0" xfId="0" applyFont="1"/>
    <xf numFmtId="0" fontId="8" fillId="3" borderId="0" xfId="0" applyFont="1" applyFill="1" applyAlignment="1">
      <alignment horizontal="right"/>
    </xf>
    <xf numFmtId="0" fontId="10" fillId="0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center"/>
      <protection hidden="1"/>
    </xf>
    <xf numFmtId="166" fontId="12" fillId="0" borderId="0" xfId="0" applyNumberFormat="1" applyFont="1" applyProtection="1">
      <protection hidden="1"/>
    </xf>
    <xf numFmtId="0" fontId="7" fillId="2" borderId="3" xfId="0" applyFont="1" applyFill="1" applyBorder="1" applyAlignment="1" applyProtection="1">
      <alignment/>
      <protection hidden="1"/>
    </xf>
    <xf numFmtId="166" fontId="11" fillId="4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0" fillId="0" borderId="0" xfId="0" applyProtection="1">
      <protection locked="0"/>
    </xf>
    <xf numFmtId="0" fontId="0" fillId="5" borderId="0" xfId="0" applyFill="1"/>
    <xf numFmtId="0" fontId="11" fillId="5" borderId="0" xfId="0" applyFont="1" applyFill="1" applyAlignment="1" applyProtection="1">
      <alignment horizontal="center"/>
      <protection hidden="1"/>
    </xf>
    <xf numFmtId="0" fontId="0" fillId="0" borderId="4" xfId="0" applyBorder="1" applyProtection="1">
      <protection locked="0"/>
    </xf>
    <xf numFmtId="0" fontId="9" fillId="2" borderId="5" xfId="0" applyFont="1" applyFill="1" applyBorder="1" applyAlignment="1" applyProtection="1">
      <alignment horizontal="left" wrapText="1"/>
      <protection locked="0"/>
    </xf>
    <xf numFmtId="43" fontId="0" fillId="0" borderId="0" xfId="18" applyFont="1"/>
    <xf numFmtId="0" fontId="11" fillId="0" borderId="4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/>
      <protection locked="0"/>
    </xf>
    <xf numFmtId="0" fontId="9" fillId="2" borderId="6" xfId="0" applyFont="1" applyFill="1" applyBorder="1" applyAlignment="1" applyProtection="1">
      <alignment/>
      <protection locked="0"/>
    </xf>
    <xf numFmtId="43" fontId="0" fillId="0" borderId="0" xfId="0" applyNumberFormat="1"/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164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4" fillId="5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5" fillId="0" borderId="4" xfId="0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/>
      <protection locked="0"/>
    </xf>
    <xf numFmtId="0" fontId="5" fillId="0" borderId="8" xfId="0" applyFont="1" applyFill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0" xfId="0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7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2" fontId="17" fillId="0" borderId="0" xfId="0" applyNumberFormat="1" applyFont="1" applyFill="1" applyAlignment="1">
      <alignment horizontal="center"/>
    </xf>
    <xf numFmtId="164" fontId="7" fillId="6" borderId="0" xfId="0" applyNumberFormat="1" applyFont="1" applyFill="1" applyAlignment="1">
      <alignment horizontal="left"/>
    </xf>
    <xf numFmtId="0" fontId="7" fillId="0" borderId="0" xfId="0" applyFont="1" applyFill="1"/>
    <xf numFmtId="0" fontId="18" fillId="7" borderId="0" xfId="0" applyFont="1" applyFill="1" applyAlignment="1">
      <alignment vertical="center"/>
    </xf>
    <xf numFmtId="18" fontId="7" fillId="7" borderId="0" xfId="0" applyNumberFormat="1" applyFont="1" applyFill="1" applyAlignment="1">
      <alignment horizontal="center"/>
    </xf>
    <xf numFmtId="164" fontId="7" fillId="7" borderId="0" xfId="0" applyNumberFormat="1" applyFont="1" applyFill="1" applyAlignment="1">
      <alignment horizontal="center"/>
    </xf>
    <xf numFmtId="164" fontId="7" fillId="7" borderId="0" xfId="0" applyNumberFormat="1" applyFont="1" applyFill="1"/>
    <xf numFmtId="0" fontId="9" fillId="0" borderId="0" xfId="0" applyFont="1" applyFill="1" applyAlignment="1">
      <alignment vertical="center"/>
    </xf>
    <xf numFmtId="164" fontId="9" fillId="0" borderId="0" xfId="0" applyNumberFormat="1" applyFont="1" applyFill="1"/>
    <xf numFmtId="164" fontId="9" fillId="0" borderId="13" xfId="0" applyNumberFormat="1" applyFont="1" applyFill="1" applyBorder="1" applyAlignment="1">
      <alignment horizontal="center"/>
    </xf>
    <xf numFmtId="0" fontId="5" fillId="0" borderId="4" xfId="0" applyFont="1" applyFill="1" applyBorder="1"/>
    <xf numFmtId="165" fontId="9" fillId="0" borderId="4" xfId="0" applyNumberFormat="1" applyFont="1" applyFill="1" applyBorder="1" applyAlignment="1">
      <alignment horizontal="center"/>
    </xf>
    <xf numFmtId="165" fontId="11" fillId="0" borderId="4" xfId="0" applyNumberFormat="1" applyFont="1" applyFill="1" applyBorder="1" applyAlignment="1">
      <alignment horizontal="center"/>
    </xf>
    <xf numFmtId="0" fontId="19" fillId="0" borderId="4" xfId="0" applyFont="1" applyFill="1" applyBorder="1"/>
    <xf numFmtId="165" fontId="19" fillId="0" borderId="4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18" fontId="9" fillId="0" borderId="4" xfId="0" applyNumberFormat="1" applyFont="1" applyFill="1" applyBorder="1" applyAlignment="1">
      <alignment horizontal="center"/>
    </xf>
    <xf numFmtId="18" fontId="9" fillId="7" borderId="4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center" vertical="center"/>
    </xf>
    <xf numFmtId="18" fontId="11" fillId="0" borderId="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 vertical="center"/>
    </xf>
    <xf numFmtId="165" fontId="11" fillId="7" borderId="4" xfId="0" applyNumberFormat="1" applyFont="1" applyFill="1" applyBorder="1" applyAlignment="1">
      <alignment horizontal="center"/>
    </xf>
    <xf numFmtId="165" fontId="9" fillId="7" borderId="4" xfId="0" applyNumberFormat="1" applyFont="1" applyFill="1" applyBorder="1" applyAlignment="1">
      <alignment horizontal="center"/>
    </xf>
    <xf numFmtId="0" fontId="9" fillId="7" borderId="4" xfId="0" applyFont="1" applyFill="1" applyBorder="1"/>
    <xf numFmtId="18" fontId="11" fillId="7" borderId="4" xfId="0" applyNumberFormat="1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 vertical="center"/>
    </xf>
    <xf numFmtId="0" fontId="5" fillId="7" borderId="4" xfId="0" applyFont="1" applyFill="1" applyBorder="1"/>
    <xf numFmtId="0" fontId="5" fillId="0" borderId="0" xfId="0" applyFont="1" applyFill="1" applyBorder="1"/>
    <xf numFmtId="16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2" fontId="9" fillId="7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165" fontId="19" fillId="7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20" fillId="0" borderId="4" xfId="0" applyFont="1" applyFill="1" applyBorder="1"/>
    <xf numFmtId="165" fontId="21" fillId="0" borderId="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" fontId="9" fillId="0" borderId="0" xfId="0" applyNumberFormat="1" applyFont="1" applyFill="1" applyBorder="1" applyAlignment="1">
      <alignment horizontal="center"/>
    </xf>
    <xf numFmtId="0" fontId="22" fillId="0" borderId="4" xfId="0" applyFont="1" applyFill="1" applyBorder="1"/>
    <xf numFmtId="0" fontId="19" fillId="7" borderId="4" xfId="0" applyFont="1" applyFill="1" applyBorder="1"/>
    <xf numFmtId="0" fontId="5" fillId="0" borderId="4" xfId="0" applyFont="1" applyFill="1" applyBorder="1"/>
    <xf numFmtId="165" fontId="9" fillId="0" borderId="4" xfId="0" applyNumberFormat="1" applyFont="1" applyFill="1" applyBorder="1" applyAlignment="1">
      <alignment horizontal="center"/>
    </xf>
    <xf numFmtId="18" fontId="9" fillId="7" borderId="4" xfId="0" applyNumberFormat="1" applyFont="1" applyFill="1" applyBorder="1" applyAlignment="1">
      <alignment horizontal="center"/>
    </xf>
    <xf numFmtId="18" fontId="9" fillId="0" borderId="4" xfId="0" applyNumberFormat="1" applyFont="1" applyFill="1" applyBorder="1" applyAlignment="1">
      <alignment horizontal="center"/>
    </xf>
    <xf numFmtId="18" fontId="11" fillId="0" borderId="4" xfId="0" applyNumberFormat="1" applyFont="1" applyFill="1" applyBorder="1" applyAlignment="1">
      <alignment horizontal="center"/>
    </xf>
    <xf numFmtId="0" fontId="5" fillId="7" borderId="4" xfId="0" applyFont="1" applyFill="1" applyBorder="1"/>
    <xf numFmtId="165" fontId="11" fillId="0" borderId="4" xfId="0" applyNumberFormat="1" applyFont="1" applyFill="1" applyBorder="1" applyAlignment="1">
      <alignment horizontal="center"/>
    </xf>
    <xf numFmtId="18" fontId="11" fillId="7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center"/>
    </xf>
    <xf numFmtId="165" fontId="9" fillId="7" borderId="4" xfId="0" applyNumberFormat="1" applyFont="1" applyFill="1" applyBorder="1" applyAlignment="1">
      <alignment horizontal="center"/>
    </xf>
    <xf numFmtId="16" fontId="7" fillId="6" borderId="0" xfId="0" applyNumberFormat="1" applyFont="1" applyFill="1" applyAlignment="1">
      <alignment horizontal="center"/>
    </xf>
    <xf numFmtId="165" fontId="23" fillId="0" borderId="4" xfId="0" applyNumberFormat="1" applyFont="1" applyFill="1" applyBorder="1" applyAlignment="1">
      <alignment horizontal="center"/>
    </xf>
    <xf numFmtId="18" fontId="19" fillId="0" borderId="4" xfId="0" applyNumberFormat="1" applyFont="1" applyFill="1" applyBorder="1" applyAlignment="1">
      <alignment horizontal="center"/>
    </xf>
    <xf numFmtId="0" fontId="24" fillId="0" borderId="4" xfId="0" applyFont="1" applyFill="1" applyBorder="1"/>
    <xf numFmtId="0" fontId="24" fillId="7" borderId="4" xfId="0" applyFont="1" applyFill="1" applyBorder="1" applyAlignment="1">
      <alignment horizontal="center" vertical="center"/>
    </xf>
    <xf numFmtId="165" fontId="24" fillId="7" borderId="4" xfId="0" applyNumberFormat="1" applyFont="1" applyFill="1" applyBorder="1" applyAlignment="1">
      <alignment horizontal="center"/>
    </xf>
    <xf numFmtId="165" fontId="25" fillId="7" borderId="4" xfId="0" applyNumberFormat="1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11" fillId="0" borderId="0" xfId="0" applyFont="1" applyFill="1"/>
    <xf numFmtId="18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5" fontId="11" fillId="0" borderId="4" xfId="0" applyNumberFormat="1" applyFont="1" applyFill="1" applyBorder="1" applyAlignment="1">
      <alignment horizontal="center"/>
    </xf>
    <xf numFmtId="165" fontId="11" fillId="7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8" fontId="11" fillId="0" borderId="4" xfId="0" applyNumberFormat="1" applyFont="1" applyFill="1" applyBorder="1" applyAlignment="1">
      <alignment horizontal="center"/>
    </xf>
    <xf numFmtId="18" fontId="19" fillId="7" borderId="4" xfId="0" applyNumberFormat="1" applyFont="1" applyFill="1" applyBorder="1" applyAlignment="1">
      <alignment horizontal="center"/>
    </xf>
    <xf numFmtId="18" fontId="2" fillId="7" borderId="4" xfId="0" applyNumberFormat="1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left"/>
    </xf>
    <xf numFmtId="18" fontId="5" fillId="7" borderId="4" xfId="0" applyNumberFormat="1" applyFont="1" applyFill="1" applyBorder="1" applyAlignment="1">
      <alignment horizontal="center"/>
    </xf>
    <xf numFmtId="165" fontId="11" fillId="0" borderId="4" xfId="0" applyNumberFormat="1" applyFont="1" applyFill="1" applyBorder="1" applyAlignment="1">
      <alignment horizontal="center" vertical="center"/>
    </xf>
    <xf numFmtId="0" fontId="11" fillId="7" borderId="4" xfId="0" applyFont="1" applyFill="1" applyBorder="1"/>
    <xf numFmtId="164" fontId="9" fillId="0" borderId="14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10" fillId="5" borderId="0" xfId="0" applyNumberFormat="1" applyFont="1" applyFill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  <condense val="0"/>
        <extend val="0"/>
      </font>
      <border/>
    </dxf>
    <dxf>
      <font>
        <color rgb="FF9C0006"/>
        <condense val="0"/>
        <extend val="0"/>
      </font>
      <border/>
    </dxf>
    <dxf>
      <font>
        <color rgb="FF9C0006"/>
        <condense val="0"/>
        <extend val="0"/>
      </font>
      <border/>
    </dxf>
    <dxf>
      <font>
        <color rgb="FF9C0006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Schedule!$A$11:$L$26</c:f>
              <c:multiLvlStrCache/>
            </c:multiLvlStrRef>
          </c:cat>
          <c:val>
            <c:numRef>
              <c:f>Schedule!$M$11:$M$26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Schedule!$A$11:$L$26</c:f>
              <c:multiLvlStrCache/>
            </c:multiLvlStrRef>
          </c:cat>
          <c:val>
            <c:numRef>
              <c:f>Schedule!$N$11:$N$26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Schedule!$A$11:$L$26</c:f>
              <c:multiLvlStrCache/>
            </c:multiLvlStrRef>
          </c:cat>
          <c:val>
            <c:numRef>
              <c:f>Schedule!$O$11:$O$26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Schedule!$A$11:$L$26</c:f>
              <c:multiLvlStrCache/>
            </c:multiLvlStrRef>
          </c:cat>
          <c:val>
            <c:numRef>
              <c:f>Schedule!$P$11:$P$26</c:f>
              <c:numCache/>
            </c:numRef>
          </c:val>
        </c:ser>
        <c:ser>
          <c:idx val="4"/>
          <c:order val="4"/>
          <c:spPr>
            <a:solidFill>
              <a:srgbClr val="4BACC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Schedule!$A$11:$L$26</c:f>
              <c:multiLvlStrCache/>
            </c:multiLvlStrRef>
          </c:cat>
          <c:val>
            <c:numRef>
              <c:f>Schedule!$Q$11:$Q$26</c:f>
              <c:numCache/>
            </c:numRef>
          </c:val>
        </c:ser>
        <c:ser>
          <c:idx val="5"/>
          <c:order val="5"/>
          <c:spPr>
            <a:solidFill>
              <a:srgbClr val="F7964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Schedule!$A$11:$L$26</c:f>
              <c:multiLvlStrCache/>
            </c:multiLvlStrRef>
          </c:cat>
          <c:val>
            <c:numRef>
              <c:f>Schedule!$R$11:$R$26</c:f>
              <c:numCache/>
            </c:numRef>
          </c:val>
        </c:ser>
        <c:ser>
          <c:idx val="6"/>
          <c:order val="6"/>
          <c:spPr>
            <a:solidFill>
              <a:srgbClr val="2C4D75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Schedule!$A$11:$L$26</c:f>
              <c:multiLvlStrCache/>
            </c:multiLvlStrRef>
          </c:cat>
          <c:val>
            <c:numRef>
              <c:f>Schedule!$S$11:$S$26</c:f>
              <c:numCache/>
            </c:numRef>
          </c:val>
        </c:ser>
        <c:ser>
          <c:idx val="7"/>
          <c:order val="7"/>
          <c:spPr>
            <a:solidFill>
              <a:srgbClr val="772C2A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Schedule!$A$11:$L$26</c:f>
              <c:multiLvlStrCache/>
            </c:multiLvlStrRef>
          </c:cat>
          <c:val>
            <c:numRef>
              <c:f>Schedule!$T$11:$T$26</c:f>
              <c:numCache/>
            </c:numRef>
          </c:val>
        </c:ser>
        <c:ser>
          <c:idx val="8"/>
          <c:order val="8"/>
          <c:spPr>
            <a:solidFill>
              <a:srgbClr val="5F75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Schedule!$A$11:$L$26</c:f>
              <c:multiLvlStrCache/>
            </c:multiLvlStrRef>
          </c:cat>
          <c:val>
            <c:numRef>
              <c:f>Schedule!$U$11:$U$26</c:f>
              <c:numCache/>
            </c:numRef>
          </c:val>
        </c:ser>
        <c:ser>
          <c:idx val="9"/>
          <c:order val="9"/>
          <c:spPr>
            <a:solidFill>
              <a:srgbClr val="4D3B6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Schedule!$A$11:$L$26</c:f>
              <c:multiLvlStrCache/>
            </c:multiLvlStrRef>
          </c:cat>
          <c:val>
            <c:numRef>
              <c:f>Schedule!$V$11:$V$26</c:f>
              <c:numCache/>
            </c:numRef>
          </c:val>
        </c:ser>
        <c:overlap val="-27"/>
        <c:gapWidth val="219"/>
        <c:axId val="4460396"/>
        <c:axId val="57985149"/>
      </c:barChart>
      <c:catAx>
        <c:axId val="44603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985149"/>
        <c:crosses val="autoZero"/>
        <c:auto val="1"/>
        <c:lblOffset val="100"/>
        <c:noMultiLvlLbl val="0"/>
      </c:catAx>
      <c:valAx>
        <c:axId val="579851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6039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825"/>
          <c:y val="0.923"/>
          <c:w val="0.65375"/>
          <c:h val="0.03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 zoomToFit="1"/>
  </sheetViews>
  <pageMargins left="0.75" right="0.75" top="1" bottom="1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shape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152400</xdr:rowOff>
    </xdr:from>
    <xdr:ext cx="7077075" cy="1990725"/>
    <xdr:sp macro="" textlink="">
      <xdr:nvSpPr>
        <xdr:cNvPr id="3766" name="Object 1" hidden="1"/>
        <xdr:cNvSpPr>
          <a:spLocks noChangeArrowheads="1"/>
        </xdr:cNvSpPr>
      </xdr:nvSpPr>
      <xdr:spPr bwMode="auto">
        <a:xfrm>
          <a:off x="0" y="7705725"/>
          <a:ext cx="7077075" cy="1990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104775</xdr:colOff>
      <xdr:row>60</xdr:row>
      <xdr:rowOff>190500</xdr:rowOff>
    </xdr:from>
    <xdr:ext cx="6877050" cy="1990725"/>
    <xdr:sp macro="" textlink="">
      <xdr:nvSpPr>
        <xdr:cNvPr id="3767" name="Object 3" hidden="1"/>
        <xdr:cNvSpPr>
          <a:spLocks noChangeArrowheads="1"/>
        </xdr:cNvSpPr>
      </xdr:nvSpPr>
      <xdr:spPr bwMode="auto">
        <a:xfrm>
          <a:off x="104775" y="18259425"/>
          <a:ext cx="6877050" cy="1990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114300</xdr:colOff>
      <xdr:row>99</xdr:row>
      <xdr:rowOff>123825</xdr:rowOff>
    </xdr:from>
    <xdr:ext cx="6400800" cy="2276475"/>
    <xdr:sp macro="" textlink="">
      <xdr:nvSpPr>
        <xdr:cNvPr id="3768" name="Object 5" hidden="1"/>
        <xdr:cNvSpPr>
          <a:spLocks noChangeArrowheads="1"/>
        </xdr:cNvSpPr>
      </xdr:nvSpPr>
      <xdr:spPr bwMode="auto">
        <a:xfrm>
          <a:off x="114300" y="29375100"/>
          <a:ext cx="6400800" cy="2276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oneCellAnchor>
  <xdr:twoCellAnchor>
    <xdr:from>
      <xdr:col>12</xdr:col>
      <xdr:colOff>9525</xdr:colOff>
      <xdr:row>27</xdr:row>
      <xdr:rowOff>28575</xdr:rowOff>
    </xdr:from>
    <xdr:to>
      <xdr:col>22</xdr:col>
      <xdr:colOff>0</xdr:colOff>
      <xdr:row>34</xdr:row>
      <xdr:rowOff>0</xdr:rowOff>
    </xdr:to>
    <xdr:sp macro="" textlink="">
      <xdr:nvSpPr>
        <xdr:cNvPr id="3769" name="Object 2" hidden="1"/>
        <xdr:cNvSpPr>
          <a:spLocks noChangeArrowheads="1"/>
        </xdr:cNvSpPr>
      </xdr:nvSpPr>
      <xdr:spPr bwMode="auto">
        <a:xfrm>
          <a:off x="8743950" y="7877175"/>
          <a:ext cx="5724525" cy="2476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180975</xdr:colOff>
      <xdr:row>60</xdr:row>
      <xdr:rowOff>0</xdr:rowOff>
    </xdr:from>
    <xdr:to>
      <xdr:col>21</xdr:col>
      <xdr:colOff>619125</xdr:colOff>
      <xdr:row>69</xdr:row>
      <xdr:rowOff>0</xdr:rowOff>
    </xdr:to>
    <xdr:sp macro="" textlink="">
      <xdr:nvSpPr>
        <xdr:cNvPr id="3770" name="Object 3" hidden="1"/>
        <xdr:cNvSpPr>
          <a:spLocks noChangeArrowheads="1"/>
        </xdr:cNvSpPr>
      </xdr:nvSpPr>
      <xdr:spPr bwMode="auto">
        <a:xfrm>
          <a:off x="8162925" y="18068925"/>
          <a:ext cx="6305550" cy="2314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0</xdr:colOff>
      <xdr:row>98</xdr:row>
      <xdr:rowOff>0</xdr:rowOff>
    </xdr:from>
    <xdr:to>
      <xdr:col>21</xdr:col>
      <xdr:colOff>438150</xdr:colOff>
      <xdr:row>110</xdr:row>
      <xdr:rowOff>19050</xdr:rowOff>
    </xdr:to>
    <xdr:sp macro="" textlink="">
      <xdr:nvSpPr>
        <xdr:cNvPr id="3771" name="Object 4" hidden="1"/>
        <xdr:cNvSpPr>
          <a:spLocks noChangeArrowheads="1"/>
        </xdr:cNvSpPr>
      </xdr:nvSpPr>
      <xdr:spPr bwMode="auto">
        <a:xfrm>
          <a:off x="7981950" y="29060775"/>
          <a:ext cx="6305550" cy="2419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21</xdr:col>
      <xdr:colOff>209550</xdr:colOff>
      <xdr:row>34</xdr:row>
      <xdr:rowOff>0</xdr:rowOff>
    </xdr:to>
    <xdr:sp macro="" textlink="">
      <xdr:nvSpPr>
        <xdr:cNvPr id="3772" name="Object 5" hidden="1"/>
        <xdr:cNvSpPr>
          <a:spLocks noChangeArrowheads="1"/>
        </xdr:cNvSpPr>
      </xdr:nvSpPr>
      <xdr:spPr bwMode="auto">
        <a:xfrm>
          <a:off x="8734425" y="7848600"/>
          <a:ext cx="5324475" cy="2505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21</xdr:col>
      <xdr:colOff>209550</xdr:colOff>
      <xdr:row>71</xdr:row>
      <xdr:rowOff>0</xdr:rowOff>
    </xdr:to>
    <xdr:sp macro="" textlink="">
      <xdr:nvSpPr>
        <xdr:cNvPr id="3773" name="Object 6" hidden="1"/>
        <xdr:cNvSpPr>
          <a:spLocks noChangeArrowheads="1"/>
        </xdr:cNvSpPr>
      </xdr:nvSpPr>
      <xdr:spPr bwMode="auto">
        <a:xfrm>
          <a:off x="7981950" y="18068925"/>
          <a:ext cx="607695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0</xdr:colOff>
      <xdr:row>98</xdr:row>
      <xdr:rowOff>0</xdr:rowOff>
    </xdr:from>
    <xdr:to>
      <xdr:col>21</xdr:col>
      <xdr:colOff>219075</xdr:colOff>
      <xdr:row>111</xdr:row>
      <xdr:rowOff>28575</xdr:rowOff>
    </xdr:to>
    <xdr:sp macro="" textlink="">
      <xdr:nvSpPr>
        <xdr:cNvPr id="3774" name="Object 7" hidden="1"/>
        <xdr:cNvSpPr>
          <a:spLocks noChangeArrowheads="1"/>
        </xdr:cNvSpPr>
      </xdr:nvSpPr>
      <xdr:spPr bwMode="auto">
        <a:xfrm>
          <a:off x="7981950" y="29060775"/>
          <a:ext cx="6086475" cy="2628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476250</xdr:colOff>
      <xdr:row>27</xdr:row>
      <xdr:rowOff>0</xdr:rowOff>
    </xdr:from>
    <xdr:to>
      <xdr:col>22</xdr:col>
      <xdr:colOff>152400</xdr:colOff>
      <xdr:row>34</xdr:row>
      <xdr:rowOff>0</xdr:rowOff>
    </xdr:to>
    <xdr:sp macro="" textlink="">
      <xdr:nvSpPr>
        <xdr:cNvPr id="3775" name="Object 1" hidden="1"/>
        <xdr:cNvSpPr>
          <a:spLocks noChangeArrowheads="1"/>
        </xdr:cNvSpPr>
      </xdr:nvSpPr>
      <xdr:spPr bwMode="auto">
        <a:xfrm>
          <a:off x="8458200" y="7848600"/>
          <a:ext cx="6162675" cy="2505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76200</xdr:colOff>
      <xdr:row>60</xdr:row>
      <xdr:rowOff>0</xdr:rowOff>
    </xdr:from>
    <xdr:to>
      <xdr:col>21</xdr:col>
      <xdr:colOff>371475</xdr:colOff>
      <xdr:row>68</xdr:row>
      <xdr:rowOff>171450</xdr:rowOff>
    </xdr:to>
    <xdr:sp macro="" textlink="">
      <xdr:nvSpPr>
        <xdr:cNvPr id="3776" name="Object 2" hidden="1"/>
        <xdr:cNvSpPr>
          <a:spLocks noChangeArrowheads="1"/>
        </xdr:cNvSpPr>
      </xdr:nvSpPr>
      <xdr:spPr bwMode="auto">
        <a:xfrm>
          <a:off x="8058150" y="18068925"/>
          <a:ext cx="6162675" cy="2238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142875</xdr:colOff>
      <xdr:row>98</xdr:row>
      <xdr:rowOff>38100</xdr:rowOff>
    </xdr:from>
    <xdr:to>
      <xdr:col>21</xdr:col>
      <xdr:colOff>438150</xdr:colOff>
      <xdr:row>110</xdr:row>
      <xdr:rowOff>114300</xdr:rowOff>
    </xdr:to>
    <xdr:sp macro="" textlink="">
      <xdr:nvSpPr>
        <xdr:cNvPr id="3777" name="Object 3" hidden="1"/>
        <xdr:cNvSpPr>
          <a:spLocks noChangeArrowheads="1"/>
        </xdr:cNvSpPr>
      </xdr:nvSpPr>
      <xdr:spPr bwMode="auto">
        <a:xfrm>
          <a:off x="8124825" y="29098875"/>
          <a:ext cx="6162675" cy="2476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47625</xdr:colOff>
      <xdr:row>26</xdr:row>
      <xdr:rowOff>238125</xdr:rowOff>
    </xdr:from>
    <xdr:to>
      <xdr:col>16</xdr:col>
      <xdr:colOff>619125</xdr:colOff>
      <xdr:row>33</xdr:row>
      <xdr:rowOff>542925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33775" y="7791450"/>
          <a:ext cx="7724775" cy="2371725"/>
        </a:xfrm>
        <a:prstGeom prst="rect">
          <a:avLst/>
        </a:prstGeom>
        <a:ln>
          <a:noFill/>
        </a:ln>
        <a:effectLst>
          <a:outerShdw blurRad="190500" algn="tl" rotWithShape="0">
            <a:prstClr val="black">
              <a:alpha val="7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12"/>
  <sheetViews>
    <sheetView tabSelected="1" zoomScale="70" zoomScaleNormal="70" zoomScaleSheetLayoutView="80" zoomScalePageLayoutView="70" workbookViewId="0" topLeftCell="A1">
      <selection activeCell="H67" sqref="H67"/>
    </sheetView>
  </sheetViews>
  <sheetFormatPr defaultColWidth="11.421875" defaultRowHeight="15"/>
  <cols>
    <col min="1" max="1" width="29.7109375" style="54" bestFit="1" customWidth="1"/>
    <col min="2" max="3" width="11.28125" style="55" customWidth="1"/>
    <col min="4" max="4" width="4.00390625" style="54" customWidth="1"/>
    <col min="5" max="6" width="11.28125" style="55" customWidth="1"/>
    <col min="7" max="7" width="4.00390625" style="54" bestFit="1" customWidth="1"/>
    <col min="8" max="8" width="11.28125" style="55" customWidth="1"/>
    <col min="9" max="9" width="11.28125" style="54" customWidth="1"/>
    <col min="10" max="10" width="3.00390625" style="54" customWidth="1"/>
    <col min="11" max="11" width="11.28125" style="55" customWidth="1"/>
    <col min="12" max="12" width="11.28125" style="54" customWidth="1"/>
    <col min="13" max="13" width="3.00390625" style="55" customWidth="1"/>
    <col min="14" max="14" width="11.28125" style="54" customWidth="1"/>
    <col min="15" max="15" width="11.28125" style="55" customWidth="1"/>
    <col min="16" max="16" width="3.00390625" style="55" customWidth="1"/>
    <col min="17" max="17" width="11.28125" style="54" customWidth="1"/>
    <col min="18" max="18" width="11.28125" style="55" customWidth="1"/>
    <col min="19" max="19" width="3.00390625" style="55" customWidth="1"/>
    <col min="20" max="20" width="11.28125" style="54" customWidth="1"/>
    <col min="21" max="21" width="11.28125" style="55" customWidth="1"/>
    <col min="22" max="22" width="9.28125" style="58" customWidth="1"/>
    <col min="23" max="16384" width="11.421875" style="54" customWidth="1"/>
  </cols>
  <sheetData>
    <row r="1" spans="5:9" ht="25.5" customHeight="1">
      <c r="E1" s="56"/>
      <c r="F1" s="54"/>
      <c r="I1" s="57" t="s">
        <v>0</v>
      </c>
    </row>
    <row r="2" spans="1:22" ht="26.25" customHeight="1">
      <c r="A2" s="59" t="s">
        <v>1</v>
      </c>
      <c r="B2" s="147">
        <v>43292</v>
      </c>
      <c r="C2" s="147"/>
      <c r="D2" s="131" t="s">
        <v>2</v>
      </c>
      <c r="E2" s="147">
        <v>43298</v>
      </c>
      <c r="F2" s="147"/>
      <c r="G2" s="60"/>
      <c r="H2" s="60"/>
      <c r="I2" s="60"/>
      <c r="J2" s="61"/>
      <c r="K2" s="61"/>
      <c r="T2" s="57" t="s">
        <v>3</v>
      </c>
      <c r="V2" s="62"/>
    </row>
    <row r="3" spans="1:12" ht="24.75" customHeight="1">
      <c r="A3" s="129" t="s">
        <v>89</v>
      </c>
      <c r="B3" s="120"/>
      <c r="C3" s="63" t="s">
        <v>4</v>
      </c>
      <c r="D3" s="64"/>
      <c r="E3" s="65"/>
      <c r="F3" s="66"/>
      <c r="G3" s="67"/>
      <c r="H3" s="68"/>
      <c r="I3" s="59"/>
      <c r="J3" s="55"/>
      <c r="K3" s="54"/>
      <c r="L3" s="55"/>
    </row>
    <row r="4" ht="22.5" customHeight="1" thickBot="1"/>
    <row r="5" spans="2:22" s="69" customFormat="1" ht="22.5" customHeight="1">
      <c r="B5" s="148" t="s">
        <v>5</v>
      </c>
      <c r="C5" s="149"/>
      <c r="D5" s="94"/>
      <c r="E5" s="148" t="s">
        <v>6</v>
      </c>
      <c r="F5" s="149"/>
      <c r="G5" s="94"/>
      <c r="H5" s="150" t="s">
        <v>7</v>
      </c>
      <c r="I5" s="151"/>
      <c r="J5" s="130"/>
      <c r="K5" s="150" t="s">
        <v>8</v>
      </c>
      <c r="L5" s="151"/>
      <c r="M5" s="130"/>
      <c r="N5" s="150" t="s">
        <v>9</v>
      </c>
      <c r="O5" s="151"/>
      <c r="P5" s="130"/>
      <c r="Q5" s="148" t="s">
        <v>10</v>
      </c>
      <c r="R5" s="149"/>
      <c r="S5" s="130"/>
      <c r="T5" s="150" t="s">
        <v>11</v>
      </c>
      <c r="U5" s="151"/>
      <c r="V5" s="128" t="s">
        <v>12</v>
      </c>
    </row>
    <row r="6" spans="2:22" ht="22.5" customHeight="1">
      <c r="B6" s="152">
        <v>43292</v>
      </c>
      <c r="C6" s="153"/>
      <c r="D6" s="70"/>
      <c r="E6" s="152">
        <v>43293</v>
      </c>
      <c r="F6" s="153"/>
      <c r="G6" s="70"/>
      <c r="H6" s="154">
        <v>43294</v>
      </c>
      <c r="I6" s="155"/>
      <c r="J6" s="71"/>
      <c r="K6" s="145">
        <v>43295</v>
      </c>
      <c r="L6" s="146"/>
      <c r="M6" s="71"/>
      <c r="N6" s="145">
        <v>43296</v>
      </c>
      <c r="O6" s="146"/>
      <c r="P6" s="71"/>
      <c r="Q6" s="154">
        <v>43297</v>
      </c>
      <c r="R6" s="155"/>
      <c r="S6" s="71"/>
      <c r="T6" s="145">
        <v>43298</v>
      </c>
      <c r="U6" s="146"/>
      <c r="V6" s="128" t="s">
        <v>13</v>
      </c>
    </row>
    <row r="7" spans="1:22" ht="23.25" customHeight="1">
      <c r="A7" s="156" t="s">
        <v>95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1:22" ht="22.5" customHeight="1">
      <c r="A8" s="105" t="s">
        <v>14</v>
      </c>
      <c r="B8" s="112">
        <v>0.17708333333333334</v>
      </c>
      <c r="C8" s="132">
        <v>0.5625</v>
      </c>
      <c r="D8" s="113"/>
      <c r="E8" s="112">
        <v>0.25</v>
      </c>
      <c r="F8" s="132">
        <v>0.5833333333333334</v>
      </c>
      <c r="G8" s="114"/>
      <c r="H8" s="132">
        <v>0.25</v>
      </c>
      <c r="I8" s="132">
        <v>0.5416666666666666</v>
      </c>
      <c r="J8" s="134"/>
      <c r="K8" s="112">
        <v>0.19791666666666666</v>
      </c>
      <c r="L8" s="112">
        <v>0.5833333333333334</v>
      </c>
      <c r="M8" s="115"/>
      <c r="N8" s="132">
        <v>0.23958333333333334</v>
      </c>
      <c r="O8" s="132">
        <v>0.5833333333333334</v>
      </c>
      <c r="P8" s="106"/>
      <c r="Q8" s="132"/>
      <c r="R8" s="132"/>
      <c r="S8" s="106"/>
      <c r="T8" s="108"/>
      <c r="U8" s="108"/>
      <c r="V8" s="77">
        <f aca="true" t="shared" si="0" ref="V8:V10">IF((OR((C8=""),(B8=""))),0,IF((C8&lt;B8),(((C8-B8)*24)+24),((C8-B8)*24)))+IF((OR((F8=""),(E8=""))),0,IF((F8&lt;E8),(((F8-E8)*24)+24),((F8-E8)*24)))+IF((OR((I8=""),(H8=""))),0,IF((I8&lt;H8),(((I8-H8)*24)+24),((I8-H8)*24)))+IF((OR((L8=""),(K8=""))),0,IF((L8&lt;K8),(((L8-K8)*24)+24),((L8-K8)*24)))+IF((OR((O8=""),(N8=""))),0,IF((O8&lt;N8),(((O8-N8)*24)+24),((O8-N8)*24)))+IF((OR((R8=""),(Q8=""))),0,IF((R8&lt;Q8),(((R8-Q8)*24)+24),((R8-Q8)*24)))+IF((OR((U8=""),(T8=""))),0,IF((U8&lt;T8),(((U8-T8)*24)+24),((U8-T8)*24)))</f>
        <v>41.75</v>
      </c>
    </row>
    <row r="9" spans="1:22" ht="22.5" customHeight="1">
      <c r="A9" s="105" t="s">
        <v>113</v>
      </c>
      <c r="B9" s="112">
        <v>0.4583333333333333</v>
      </c>
      <c r="C9" s="132">
        <v>0.8958333333333334</v>
      </c>
      <c r="D9" s="113"/>
      <c r="E9" s="112">
        <v>0.4583333333333333</v>
      </c>
      <c r="F9" s="132">
        <v>0.8958333333333334</v>
      </c>
      <c r="G9" s="114"/>
      <c r="H9" s="112">
        <v>0.4583333333333333</v>
      </c>
      <c r="I9" s="132">
        <v>0.9166666666666666</v>
      </c>
      <c r="J9" s="134" t="s">
        <v>41</v>
      </c>
      <c r="K9" s="112">
        <v>0.4166666666666667</v>
      </c>
      <c r="L9" s="112">
        <v>0.9166666666666666</v>
      </c>
      <c r="M9" s="143" t="s">
        <v>41</v>
      </c>
      <c r="N9" s="132">
        <v>0.3333333333333333</v>
      </c>
      <c r="O9" s="132">
        <v>0.625</v>
      </c>
      <c r="P9" s="106"/>
      <c r="Q9" s="132"/>
      <c r="R9" s="132"/>
      <c r="S9" s="106"/>
      <c r="T9" s="108"/>
      <c r="U9" s="108"/>
      <c r="V9" s="77">
        <f t="shared" si="0"/>
        <v>51</v>
      </c>
    </row>
    <row r="10" spans="1:22" ht="22.5" customHeight="1">
      <c r="A10" s="105" t="s">
        <v>114</v>
      </c>
      <c r="B10" s="112">
        <v>0.4583333333333333</v>
      </c>
      <c r="C10" s="132">
        <v>0.8958333333333334</v>
      </c>
      <c r="D10" s="113"/>
      <c r="E10" s="112">
        <v>0.4583333333333333</v>
      </c>
      <c r="F10" s="132">
        <v>0.8958333333333334</v>
      </c>
      <c r="G10" s="114"/>
      <c r="H10" s="112">
        <v>0.4583333333333333</v>
      </c>
      <c r="I10" s="132">
        <v>0.9375</v>
      </c>
      <c r="J10" s="134"/>
      <c r="K10" s="112">
        <v>0.4166666666666667</v>
      </c>
      <c r="L10" s="112">
        <v>0.9375</v>
      </c>
      <c r="M10" s="143"/>
      <c r="N10" s="132">
        <v>0.375</v>
      </c>
      <c r="O10" s="132">
        <v>0.6666666666666666</v>
      </c>
      <c r="P10" s="106"/>
      <c r="Q10" s="132"/>
      <c r="R10" s="132"/>
      <c r="S10" s="106" t="s">
        <v>41</v>
      </c>
      <c r="T10" s="108">
        <v>0.22916666666666666</v>
      </c>
      <c r="U10" s="108">
        <v>0.5833333333333334</v>
      </c>
      <c r="V10" s="77">
        <f t="shared" si="0"/>
        <v>60.5</v>
      </c>
    </row>
    <row r="11" spans="1:22" ht="22.5" customHeight="1">
      <c r="A11" s="156" t="s">
        <v>15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</row>
    <row r="12" spans="1:22" ht="22.5" customHeight="1">
      <c r="A12" s="105" t="s">
        <v>91</v>
      </c>
      <c r="B12" s="107"/>
      <c r="C12" s="108"/>
      <c r="D12" s="144"/>
      <c r="E12" s="78"/>
      <c r="F12" s="78"/>
      <c r="G12" s="81"/>
      <c r="H12" s="107"/>
      <c r="I12" s="107"/>
      <c r="J12" s="73"/>
      <c r="K12" s="112">
        <v>0.25</v>
      </c>
      <c r="L12" s="112">
        <v>0.5833333333333334</v>
      </c>
      <c r="M12" s="116" t="s">
        <v>119</v>
      </c>
      <c r="N12" s="112">
        <v>0.25</v>
      </c>
      <c r="O12" s="112">
        <v>0.5833333333333334</v>
      </c>
      <c r="P12" s="106" t="s">
        <v>119</v>
      </c>
      <c r="Q12" s="132"/>
      <c r="R12" s="132"/>
      <c r="S12" s="73"/>
      <c r="T12" s="112"/>
      <c r="U12" s="112"/>
      <c r="V12" s="77">
        <f>IF((OR((C12=""),(B12=""))),0,IF((C12&lt;B12),(((C12-B12)*24)+24),((C12-B12)*24)))+IF((OR((F12=""),(E12=""))),0,IF((F12&lt;E12),(((F12-E12)*24)+24),((F12-E12)*24)))+IF((OR((I12=""),(H12=""))),0,IF((I12&lt;H12),(((I12-H12)*24)+24),((I12-H12)*24)))+IF((OR((L12=""),(K12=""))),0,IF((L12&lt;K12),(((L12-K12)*24)+24),((L12-K12)*24)))+IF((OR((O12=""),(N12=""))),0,IF((O12&lt;N12),(((O12-N12)*24)+24),((O12-N12)*24)))+IF((OR((R12=""),(Q12=""))),0,IF((R12&lt;Q12),(((R12-Q12)*24)+24),((R12-Q12)*24)))+IF((OR((U12=""),(T12=""))),0,IF((U12&lt;T12),(((U12-T12)*24)+24),((U12-T12)*24)))</f>
        <v>16</v>
      </c>
    </row>
    <row r="13" spans="1:22" ht="22.5" customHeight="1">
      <c r="A13" s="72" t="s">
        <v>88</v>
      </c>
      <c r="B13" s="78"/>
      <c r="C13" s="109"/>
      <c r="D13" s="80"/>
      <c r="E13" s="78"/>
      <c r="F13" s="78"/>
      <c r="G13" s="81"/>
      <c r="H13" s="108">
        <v>0.17708333333333334</v>
      </c>
      <c r="I13" s="108">
        <v>0.4375</v>
      </c>
      <c r="J13" s="73"/>
      <c r="K13" s="112"/>
      <c r="L13" s="112"/>
      <c r="M13" s="106" t="s">
        <v>41</v>
      </c>
      <c r="N13" s="78"/>
      <c r="O13" s="78"/>
      <c r="P13" s="106" t="s">
        <v>41</v>
      </c>
      <c r="Q13" s="132"/>
      <c r="R13" s="132"/>
      <c r="S13" s="73" t="s">
        <v>41</v>
      </c>
      <c r="T13" s="112">
        <v>0.17708333333333334</v>
      </c>
      <c r="U13" s="112">
        <v>0.5833333333333334</v>
      </c>
      <c r="V13" s="77">
        <f aca="true" t="shared" si="1" ref="V13:V16">IF((OR((C13=""),(B13=""))),0,IF((C13&lt;B13),(((C13-B13)*24)+24),((C13-B13)*24)))+IF((OR((F13=""),(E13=""))),0,IF((F13&lt;E13),(((F13-E13)*24)+24),((F13-E13)*24)))+IF((OR((I13=""),(H13=""))),0,IF((I13&lt;H13),(((I13-H13)*24)+24),((I13-H13)*24)))+IF((OR((L13=""),(K13=""))),0,IF((L13&lt;K13),(((L13-K13)*24)+24),((L13-K13)*24)))+IF((OR((O13=""),(N13=""))),0,IF((O13&lt;N13),(((O13-N13)*24)+24),((O13-N13)*24)))+IF((OR((R13=""),(Q13=""))),0,IF((R13&lt;Q13),(((R13-Q13)*24)+24),((R13-Q13)*24)))+IF((OR((U13=""),(T13=""))),0,IF((U13&lt;T13),(((U13-T13)*24)+24),((U13-T13)*24)))</f>
        <v>16</v>
      </c>
    </row>
    <row r="14" spans="1:22" ht="22.5" customHeight="1">
      <c r="A14" s="110" t="s">
        <v>112</v>
      </c>
      <c r="B14" s="108"/>
      <c r="C14" s="132"/>
      <c r="D14" s="117"/>
      <c r="E14" s="108"/>
      <c r="F14" s="108"/>
      <c r="G14" s="81"/>
      <c r="H14" s="108"/>
      <c r="I14" s="108"/>
      <c r="J14" s="106"/>
      <c r="K14" s="107">
        <v>0.25</v>
      </c>
      <c r="L14" s="107">
        <v>0.5416666666666666</v>
      </c>
      <c r="M14" s="106"/>
      <c r="N14" s="107">
        <v>0.2916666666666667</v>
      </c>
      <c r="O14" s="107">
        <v>0.625</v>
      </c>
      <c r="P14" s="106"/>
      <c r="Q14" s="132"/>
      <c r="R14" s="132"/>
      <c r="S14" s="106"/>
      <c r="T14" s="132"/>
      <c r="U14" s="132"/>
      <c r="V14" s="77">
        <f t="shared" si="1"/>
        <v>15</v>
      </c>
    </row>
    <row r="15" spans="1:22" ht="22.5" customHeight="1">
      <c r="A15" s="105" t="s">
        <v>96</v>
      </c>
      <c r="B15" s="108"/>
      <c r="C15" s="78"/>
      <c r="D15" s="80"/>
      <c r="E15" s="78">
        <v>0.17708333333333334</v>
      </c>
      <c r="F15" s="78">
        <v>0.4375</v>
      </c>
      <c r="G15" s="81"/>
      <c r="H15" s="108"/>
      <c r="I15" s="132"/>
      <c r="J15" s="73"/>
      <c r="K15" s="82"/>
      <c r="L15" s="82"/>
      <c r="M15" s="83"/>
      <c r="N15" s="78"/>
      <c r="O15" s="78"/>
      <c r="P15" s="73"/>
      <c r="Q15" s="132">
        <v>0.17708333333333334</v>
      </c>
      <c r="R15" s="132">
        <v>0.5833333333333334</v>
      </c>
      <c r="S15" s="73"/>
      <c r="T15" s="112"/>
      <c r="U15" s="112"/>
      <c r="V15" s="77">
        <f t="shared" si="1"/>
        <v>16</v>
      </c>
    </row>
    <row r="16" spans="1:22" ht="22.5" customHeight="1">
      <c r="A16" s="105" t="s">
        <v>115</v>
      </c>
      <c r="B16" s="108">
        <v>0.25</v>
      </c>
      <c r="C16" s="132">
        <v>0.4375</v>
      </c>
      <c r="D16" s="117"/>
      <c r="E16" s="108">
        <v>0.25</v>
      </c>
      <c r="F16" s="132">
        <v>0.4375</v>
      </c>
      <c r="G16" s="81"/>
      <c r="H16" s="108">
        <v>0.20833333333333334</v>
      </c>
      <c r="I16" s="132">
        <v>0.4375</v>
      </c>
      <c r="J16" s="106"/>
      <c r="K16" s="132"/>
      <c r="L16" s="132"/>
      <c r="M16" s="116"/>
      <c r="N16" s="108"/>
      <c r="O16" s="108"/>
      <c r="P16" s="106"/>
      <c r="Q16" s="108">
        <v>0.25</v>
      </c>
      <c r="R16" s="132">
        <v>0.4375</v>
      </c>
      <c r="S16" s="106"/>
      <c r="T16" s="108">
        <v>0.25</v>
      </c>
      <c r="U16" s="132">
        <v>0.4375</v>
      </c>
      <c r="V16" s="77">
        <f t="shared" si="1"/>
        <v>23.5</v>
      </c>
    </row>
    <row r="17" spans="1:22" ht="22.5" customHeight="1">
      <c r="A17" s="156" t="s">
        <v>17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</row>
    <row r="18" spans="1:22" ht="22.5" customHeight="1">
      <c r="A18" s="72" t="s">
        <v>16</v>
      </c>
      <c r="B18" s="73"/>
      <c r="C18" s="73"/>
      <c r="D18" s="76"/>
      <c r="E18" s="106"/>
      <c r="F18" s="106"/>
      <c r="G18" s="104"/>
      <c r="H18" s="106"/>
      <c r="I18" s="106"/>
      <c r="J18" s="96"/>
      <c r="K18" s="73"/>
      <c r="L18" s="108"/>
      <c r="M18" s="96"/>
      <c r="N18" s="73"/>
      <c r="O18" s="73"/>
      <c r="P18" s="73"/>
      <c r="Q18" s="119">
        <v>0.5833333333333334</v>
      </c>
      <c r="R18" s="119">
        <v>0.8958333333333334</v>
      </c>
      <c r="S18" s="76"/>
      <c r="T18" s="85">
        <v>0.5833333333333334</v>
      </c>
      <c r="U18" s="85">
        <v>0.8958333333333334</v>
      </c>
      <c r="V18" s="77">
        <f>IF((OR((C18=""),(B18=""))),0,IF((C18&lt;B18),(((C18-B18)*24)+24),((C18-B18)*24)))+IF((OR((F18=""),(E18=""))),0,IF((F18&lt;E18),(((F18-E18)*24)+24),((F18-E18)*24)))+IF((OR((I18=""),(H18=""))),0,IF((I18&lt;H18),(((I18-H18)*24)+24),((I18-H18)*24)))+IF((OR((L18=""),(K18=""))),0,IF((L18&lt;K18),(((L18-K18)*24)+24),((L18-K18)*24)))+IF((OR((O18=""),(N18=""))),0,IF((O18&lt;N18),(((O18-N18)*24)+24),((O18-N18)*24)))+IF((OR((R18=""),(Q18=""))),0,IF((R18&lt;Q18),(((R18-Q18)*24)+24),((R18-Q18)*24)))+IF((OR((U18=""),(T18=""))),0,IF((U18&lt;T18),(((U18-T18)*24)+24),((U18-T18)*24)))</f>
        <v>15</v>
      </c>
    </row>
    <row r="19" spans="1:22" ht="22.5" customHeight="1">
      <c r="A19" s="110" t="s">
        <v>102</v>
      </c>
      <c r="B19" s="79"/>
      <c r="C19" s="79"/>
      <c r="D19" s="123"/>
      <c r="E19" s="85">
        <v>0.7083333333333334</v>
      </c>
      <c r="F19" s="85">
        <v>0.875</v>
      </c>
      <c r="G19" s="124"/>
      <c r="H19" s="119">
        <v>0.7083333333333334</v>
      </c>
      <c r="I19" s="119">
        <v>0.875</v>
      </c>
      <c r="J19" s="125"/>
      <c r="K19" s="107"/>
      <c r="L19" s="107"/>
      <c r="M19" s="126"/>
      <c r="N19" s="107"/>
      <c r="O19" s="107"/>
      <c r="P19" s="100"/>
      <c r="Q19" s="122"/>
      <c r="R19" s="122"/>
      <c r="S19" s="121"/>
      <c r="T19" s="85"/>
      <c r="U19" s="85"/>
      <c r="V19" s="77">
        <f aca="true" t="shared" si="2" ref="V19:V20">IF((OR((C19=""),(B19=""))),0,IF((C19&lt;B19),(((C19-B19)*24)+24),((C19-B19)*24)))+IF((OR((F19=""),(E19=""))),0,IF((F19&lt;E19),(((F19-E19)*24)+24),((F19-E19)*24)))+IF((OR((I19=""),(H19=""))),0,IF((I19&lt;H19),(((I19-H19)*24)+24),((I19-H19)*24)))+IF((OR((L19=""),(K19=""))),0,IF((L19&lt;K19),(((L19-K19)*24)+24),((L19-K19)*24)))+IF((OR((O19=""),(N19=""))),0,IF((O19&lt;N19),(((O19-N19)*24)+24),((O19-N19)*24)))+IF((OR((R19=""),(Q19=""))),0,IF((R19&lt;Q19),(((R19-Q19)*24)+24),((R19-Q19)*24)))+IF((OR((U19=""),(T19=""))),0,IF((U19&lt;T19),(((U19-T19)*24)+24),((U19-T19)*24)))</f>
        <v>7.999999999999998</v>
      </c>
    </row>
    <row r="20" spans="1:22" ht="22.5" customHeight="1">
      <c r="A20" s="110" t="s">
        <v>104</v>
      </c>
      <c r="B20" s="107"/>
      <c r="C20" s="107"/>
      <c r="D20" s="123"/>
      <c r="E20" s="119"/>
      <c r="F20" s="119"/>
      <c r="G20" s="124"/>
      <c r="H20" s="119"/>
      <c r="I20" s="119"/>
      <c r="J20" s="125"/>
      <c r="K20" s="119">
        <v>0.625</v>
      </c>
      <c r="L20" s="106">
        <v>0.875</v>
      </c>
      <c r="M20" s="126"/>
      <c r="N20" s="119">
        <v>0.625</v>
      </c>
      <c r="O20" s="106">
        <v>0.875</v>
      </c>
      <c r="P20" s="100"/>
      <c r="Q20" s="137"/>
      <c r="R20" s="122"/>
      <c r="S20" s="121"/>
      <c r="T20" s="119"/>
      <c r="U20" s="119"/>
      <c r="V20" s="77">
        <f t="shared" si="2"/>
        <v>12</v>
      </c>
    </row>
    <row r="21" spans="1:22" ht="22.5" customHeight="1">
      <c r="A21" s="156" t="s">
        <v>101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</row>
    <row r="22" spans="1:22" ht="22.5" customHeight="1">
      <c r="A22" s="110" t="s">
        <v>103</v>
      </c>
      <c r="B22" s="107"/>
      <c r="C22" s="107"/>
      <c r="D22" s="123"/>
      <c r="E22" s="119"/>
      <c r="F22" s="119"/>
      <c r="G22" s="124"/>
      <c r="H22" s="106"/>
      <c r="I22" s="106"/>
      <c r="J22" s="125"/>
      <c r="K22" s="106">
        <v>0.375</v>
      </c>
      <c r="L22" s="106">
        <v>0.625</v>
      </c>
      <c r="M22" s="126"/>
      <c r="N22" s="106">
        <v>0.375</v>
      </c>
      <c r="O22" s="106">
        <v>0.625</v>
      </c>
      <c r="P22" s="100"/>
      <c r="Q22" s="106"/>
      <c r="R22" s="106"/>
      <c r="S22" s="121"/>
      <c r="T22" s="119"/>
      <c r="U22" s="119"/>
      <c r="V22" s="77">
        <f>IF((OR((C22=""),(B22=""))),0,IF((C22&lt;B22),(((C22-B22)*24)+24),((C22-B22)*24)))+IF((OR((F22=""),(E22=""))),0,IF((F22&lt;E22),(((F22-E22)*24)+24),((F22-E22)*24)))+IF((OR((I22=""),(H22=""))),0,IF((I22&lt;H22),(((I22-H22)*24)+24),((I22-H22)*24)))+IF((OR((L22=""),(K22=""))),0,IF((L22&lt;K22),(((L22-K22)*24)+24),((L22-K22)*24)))+IF((OR((O22=""),(N22=""))),0,IF((O22&lt;N22),(((O22-N22)*24)+24),((O22-N22)*24)))+IF((OR((R22=""),(Q22=""))),0,IF((R22&lt;Q22),(((R22-Q22)*24)+24),((R22-Q22)*24)))+IF((OR((U22=""),(T22=""))),0,IF((U22&lt;T22),(((U22-T22)*24)+24),((U22-T22)*24)))</f>
        <v>12</v>
      </c>
    </row>
    <row r="23" spans="1:22" ht="22.5" customHeight="1">
      <c r="A23" s="110" t="s">
        <v>103</v>
      </c>
      <c r="B23" s="107"/>
      <c r="C23" s="107"/>
      <c r="D23" s="123"/>
      <c r="E23" s="107"/>
      <c r="F23" s="107"/>
      <c r="G23" s="124"/>
      <c r="H23" s="107">
        <v>0.7083333333333334</v>
      </c>
      <c r="I23" s="107">
        <v>0.875</v>
      </c>
      <c r="J23" s="125"/>
      <c r="K23" s="107">
        <v>0.7083333333333334</v>
      </c>
      <c r="L23" s="107">
        <v>0.875</v>
      </c>
      <c r="M23" s="126"/>
      <c r="N23" s="119"/>
      <c r="O23" s="119"/>
      <c r="P23" s="100"/>
      <c r="Q23" s="122"/>
      <c r="R23" s="122"/>
      <c r="S23" s="121"/>
      <c r="T23" s="119"/>
      <c r="U23" s="119"/>
      <c r="V23" s="77">
        <f>IF((OR((C23=""),(B23=""))),0,IF((C23&lt;B23),(((C23-B23)*24)+24),((C23-B23)*24)))+IF((OR((F23=""),(E23=""))),0,IF((F23&lt;E23),(((F23-E23)*24)+24),((F23-E23)*24)))+IF((OR((I23=""),(H23=""))),0,IF((I23&lt;H23),(((I23-H23)*24)+24),((I23-H23)*24)))+IF((OR((L23=""),(K23=""))),0,IF((L23&lt;K23),(((L23-K23)*24)+24),((L23-K23)*24)))+IF((OR((O23=""),(N23=""))),0,IF((O23&lt;N23),(((O23-N23)*24)+24),((O23-N23)*24)))+IF((OR((R23=""),(Q23=""))),0,IF((R23&lt;Q23),(((R23-Q23)*24)+24),((R23-Q23)*24)))+IF((OR((U23=""),(T23=""))),0,IF((U23&lt;T23),(((U23-T23)*24)+24),((U23-T23)*24)))</f>
        <v>7.999999999999998</v>
      </c>
    </row>
    <row r="24" spans="1:22" ht="22.5" customHeight="1">
      <c r="A24" s="156" t="s">
        <v>18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</row>
    <row r="25" spans="1:22" ht="22.5" customHeight="1">
      <c r="A25" s="141" t="s">
        <v>16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2"/>
      <c r="O25" s="142"/>
      <c r="P25" s="140"/>
      <c r="Q25" s="140"/>
      <c r="R25" s="140"/>
      <c r="S25" s="140"/>
      <c r="T25" s="140"/>
      <c r="U25" s="140"/>
      <c r="V25" s="77">
        <f>IF((OR((C25=""),(B25=""))),0,IF((C25&lt;B25),(((C25-B25)*24)+24),((C25-B25)*24)))+IF((OR((F25=""),(E25=""))),0,IF((F25&lt;E25),(((F25-E25)*24)+24),((F25-E25)*24)))+IF((OR((I25=""),(H25=""))),0,IF((I25&lt;H25),(((I25-H25)*24)+24),((I25-H25)*24)))+IF((OR((L25=""),(K25=""))),0,IF((L25&lt;K25),(((L25-K25)*24)+24),((L25-K25)*24)))+IF((OR((O25=""),(N25=""))),0,IF((O25&lt;N25),(((O25-N25)*24)+24),((O25-N25)*24)))+IF((OR((R25=""),(Q25=""))),0,IF((R25&lt;Q25),(((R25-Q25)*24)+24),((R25-Q25)*24)))+IF((OR((U25=""),(T25=""))),0,IF((U25&lt;T25),(((U25-T25)*24)+24),((U25-T25)*24)))</f>
        <v>0</v>
      </c>
    </row>
    <row r="26" spans="1:22" ht="22.5" customHeight="1">
      <c r="A26" s="89" t="s">
        <v>97</v>
      </c>
      <c r="B26" s="107">
        <v>0.5416666666666666</v>
      </c>
      <c r="C26" s="107">
        <v>0.8958333333333334</v>
      </c>
      <c r="D26" s="86"/>
      <c r="E26" s="84">
        <v>0.625</v>
      </c>
      <c r="F26" s="73">
        <v>0.8958333333333334</v>
      </c>
      <c r="G26" s="88"/>
      <c r="H26" s="84">
        <v>0.625</v>
      </c>
      <c r="I26" s="84">
        <v>0.9375</v>
      </c>
      <c r="J26" s="85"/>
      <c r="K26" s="135">
        <v>0.625</v>
      </c>
      <c r="L26" s="74">
        <v>0.9375</v>
      </c>
      <c r="M26" s="85"/>
      <c r="N26" s="135">
        <v>0.5833333333333334</v>
      </c>
      <c r="O26" s="106">
        <v>0.8958333333333334</v>
      </c>
      <c r="P26" s="85"/>
      <c r="Q26" s="79"/>
      <c r="R26" s="79"/>
      <c r="S26" s="85"/>
      <c r="T26" s="79"/>
      <c r="U26" s="79"/>
      <c r="V26" s="77">
        <f>IF((OR((C26=""),(B26=""))),0,IF((C26&lt;B26),(((C26-B26)*24)+24),((C26-B26)*24)))+IF((OR((F26=""),(E26=""))),0,IF((F26&lt;E26),(((F26-E26)*24)+24),((F26-E26)*24)))+IF((OR((I26=""),(H26=""))),0,IF((I26&lt;H26),(((I26-H26)*24)+24),((I26-H26)*24)))+IF((OR((L26=""),(K26=""))),0,IF((L26&lt;K26),(((L26-K26)*24)+24),((L26-K26)*24)))+IF((OR((O26=""),(N26=""))),0,IF((O26&lt;N26),(((O26-N26)*24)+24),((O26-N26)*24)))+IF((OR((R26=""),(Q26=""))),0,IF((R26&lt;Q26),(((R26-Q26)*24)+24),((R26-Q26)*24)))+IF((OR((U26=""),(T26=""))),0,IF((U26&lt;T26),(((U26-T26)*24)+24),((U26-T26)*24)))</f>
        <v>37.5</v>
      </c>
    </row>
    <row r="27" spans="1:22" ht="23.25" customHeight="1">
      <c r="A27" s="90"/>
      <c r="B27" s="91"/>
      <c r="C27" s="91"/>
      <c r="D27" s="91"/>
      <c r="E27" s="91"/>
      <c r="F27" s="91"/>
      <c r="G27" s="92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3"/>
    </row>
    <row r="28" spans="1:22" ht="23.25" customHeight="1">
      <c r="A28" s="90"/>
      <c r="B28" s="91"/>
      <c r="C28" s="91"/>
      <c r="D28" s="91"/>
      <c r="E28" s="91"/>
      <c r="F28" s="91"/>
      <c r="G28" s="92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3"/>
    </row>
    <row r="29" spans="1:22" ht="23.25" customHeight="1">
      <c r="A29" s="90"/>
      <c r="B29" s="91"/>
      <c r="C29" s="91"/>
      <c r="D29" s="91"/>
      <c r="E29" s="91"/>
      <c r="F29" s="91"/>
      <c r="G29" s="92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3"/>
    </row>
    <row r="30" spans="1:22" ht="23.25" customHeight="1">
      <c r="A30" s="90"/>
      <c r="B30" s="91"/>
      <c r="C30" s="91"/>
      <c r="D30" s="91"/>
      <c r="E30" s="91"/>
      <c r="F30" s="91"/>
      <c r="G30" s="92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3"/>
    </row>
    <row r="31" spans="1:22" ht="23.25" customHeight="1">
      <c r="A31" s="90"/>
      <c r="B31" s="91"/>
      <c r="C31" s="91"/>
      <c r="D31" s="91"/>
      <c r="E31" s="91"/>
      <c r="F31" s="91"/>
      <c r="G31" s="92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3"/>
    </row>
    <row r="32" spans="1:22" ht="23.25" customHeight="1">
      <c r="A32" s="90"/>
      <c r="B32" s="91"/>
      <c r="C32" s="91"/>
      <c r="D32" s="91"/>
      <c r="E32" s="91"/>
      <c r="F32" s="91"/>
      <c r="G32" s="92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3"/>
    </row>
    <row r="33" spans="1:22" ht="23.25" customHeight="1">
      <c r="A33" s="90"/>
      <c r="B33" s="91"/>
      <c r="C33" s="91"/>
      <c r="D33" s="91"/>
      <c r="E33" s="91"/>
      <c r="F33" s="91"/>
      <c r="G33" s="92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3"/>
    </row>
    <row r="34" spans="1:23" ht="57.75" customHeight="1">
      <c r="A34" s="94"/>
      <c r="D34" s="94"/>
      <c r="G34" s="94"/>
      <c r="I34" s="57"/>
      <c r="J34" s="94"/>
      <c r="L34" s="94"/>
      <c r="N34" s="94"/>
      <c r="Q34" s="94"/>
      <c r="T34" s="94"/>
      <c r="V34" s="55"/>
      <c r="W34" s="58"/>
    </row>
    <row r="35" spans="5:9" ht="25.5" customHeight="1">
      <c r="E35" s="56"/>
      <c r="F35" s="54"/>
      <c r="I35" s="57" t="s">
        <v>0</v>
      </c>
    </row>
    <row r="36" spans="1:22" ht="25.5" customHeight="1">
      <c r="A36" s="59" t="s">
        <v>1</v>
      </c>
      <c r="B36" s="147">
        <v>43292</v>
      </c>
      <c r="C36" s="147"/>
      <c r="D36" s="131" t="s">
        <v>2</v>
      </c>
      <c r="E36" s="147">
        <v>43298</v>
      </c>
      <c r="F36" s="147"/>
      <c r="G36" s="60"/>
      <c r="H36" s="60"/>
      <c r="I36" s="60"/>
      <c r="J36" s="61"/>
      <c r="K36" s="61"/>
      <c r="T36" s="57" t="s">
        <v>20</v>
      </c>
      <c r="V36" s="62"/>
    </row>
    <row r="37" spans="1:12" ht="25.5" customHeight="1">
      <c r="A37" s="129" t="s">
        <v>89</v>
      </c>
      <c r="B37" s="120"/>
      <c r="C37" s="63" t="s">
        <v>19</v>
      </c>
      <c r="D37" s="64"/>
      <c r="E37" s="65"/>
      <c r="F37" s="66"/>
      <c r="G37" s="67"/>
      <c r="H37" s="68"/>
      <c r="I37" s="95"/>
      <c r="J37" s="55"/>
      <c r="K37" s="54"/>
      <c r="L37" s="55"/>
    </row>
    <row r="38" ht="23.25" customHeight="1" thickBot="1"/>
    <row r="39" spans="1:22" ht="23.25" customHeight="1">
      <c r="A39" s="69"/>
      <c r="B39" s="148" t="s">
        <v>5</v>
      </c>
      <c r="C39" s="149"/>
      <c r="D39" s="94"/>
      <c r="E39" s="148" t="s">
        <v>6</v>
      </c>
      <c r="F39" s="149"/>
      <c r="G39" s="94"/>
      <c r="H39" s="150" t="s">
        <v>7</v>
      </c>
      <c r="I39" s="151"/>
      <c r="J39" s="130"/>
      <c r="K39" s="150" t="s">
        <v>8</v>
      </c>
      <c r="L39" s="151"/>
      <c r="M39" s="130"/>
      <c r="N39" s="150" t="s">
        <v>9</v>
      </c>
      <c r="O39" s="151"/>
      <c r="P39" s="130"/>
      <c r="Q39" s="148" t="s">
        <v>10</v>
      </c>
      <c r="R39" s="149"/>
      <c r="S39" s="130"/>
      <c r="T39" s="150" t="s">
        <v>11</v>
      </c>
      <c r="U39" s="151"/>
      <c r="V39" s="128" t="s">
        <v>12</v>
      </c>
    </row>
    <row r="40" spans="2:22" ht="23.25" customHeight="1">
      <c r="B40" s="152">
        <v>43292</v>
      </c>
      <c r="C40" s="153"/>
      <c r="D40" s="70"/>
      <c r="E40" s="152">
        <v>43293</v>
      </c>
      <c r="F40" s="153"/>
      <c r="G40" s="70"/>
      <c r="H40" s="154">
        <v>43294</v>
      </c>
      <c r="I40" s="155"/>
      <c r="J40" s="71"/>
      <c r="K40" s="145">
        <v>43295</v>
      </c>
      <c r="L40" s="146"/>
      <c r="M40" s="71"/>
      <c r="N40" s="145">
        <v>43296</v>
      </c>
      <c r="O40" s="146"/>
      <c r="P40" s="71"/>
      <c r="Q40" s="154">
        <v>43297</v>
      </c>
      <c r="R40" s="155"/>
      <c r="S40" s="71"/>
      <c r="T40" s="145">
        <v>43298</v>
      </c>
      <c r="U40" s="146"/>
      <c r="V40" s="128" t="s">
        <v>13</v>
      </c>
    </row>
    <row r="41" spans="1:22" ht="23.25" customHeight="1">
      <c r="A41" s="156" t="s">
        <v>90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</row>
    <row r="42" spans="1:22" ht="23.25" customHeight="1">
      <c r="A42" s="110" t="s">
        <v>98</v>
      </c>
      <c r="B42" s="78"/>
      <c r="C42" s="78"/>
      <c r="D42" s="80"/>
      <c r="E42" s="78"/>
      <c r="F42" s="79"/>
      <c r="G42" s="80"/>
      <c r="H42" s="107">
        <v>0.25</v>
      </c>
      <c r="I42" s="107">
        <v>0.6666666666666666</v>
      </c>
      <c r="J42" s="85"/>
      <c r="K42" s="79">
        <v>0.25</v>
      </c>
      <c r="L42" s="79">
        <v>0.6666666666666666</v>
      </c>
      <c r="M42" s="85"/>
      <c r="N42" s="107">
        <v>0.25</v>
      </c>
      <c r="O42" s="107">
        <v>0.625</v>
      </c>
      <c r="P42" s="96"/>
      <c r="Q42" s="107"/>
      <c r="R42" s="107"/>
      <c r="S42" s="96"/>
      <c r="T42" s="82"/>
      <c r="U42" s="87"/>
      <c r="V42" s="77">
        <f aca="true" t="shared" si="3" ref="V42:V49">IF((OR((C42=""),(B42=""))),0,IF((C42&lt;B42),(((C42-B42)*24)+24),((C42-B42)*24)))+IF((OR((F42=""),(E42=""))),0,IF((F42&lt;E42),(((F42-E42)*24)+24),((F42-E42)*24)))+IF((OR((I42=""),(H42=""))),0,IF((I42&lt;H42),(((I42-H42)*24)+24),((I42-H42)*24)))+IF((OR((L42=""),(K42=""))),0,IF((L42&lt;K42),(((L42-K42)*24)+24),((L42-K42)*24)))+IF((OR((O42=""),(N42=""))),0,IF((O42&lt;N42),(((O42-N42)*24)+24),((O42-N42)*24)))+IF((OR((R42=""),(Q42=""))),0,IF((R42&lt;Q42),(((R42-Q42)*24)+24),((R42-Q42)*24)))+IF((OR((U42=""),(T42=""))),0,IF((U42&lt;T42),(((U42-T42)*24)+24),((U42-T42)*24)))</f>
        <v>29</v>
      </c>
    </row>
    <row r="43" spans="1:22" ht="23.25" customHeight="1">
      <c r="A43" s="105" t="s">
        <v>88</v>
      </c>
      <c r="B43" s="107">
        <v>0.4583333333333333</v>
      </c>
      <c r="C43" s="107">
        <v>0.6666666666666666</v>
      </c>
      <c r="D43" s="117"/>
      <c r="E43" s="108"/>
      <c r="F43" s="108"/>
      <c r="G43" s="117"/>
      <c r="H43" s="107"/>
      <c r="I43" s="107"/>
      <c r="J43" s="106"/>
      <c r="K43" s="108"/>
      <c r="L43" s="107"/>
      <c r="M43" s="81"/>
      <c r="N43" s="107"/>
      <c r="O43" s="107"/>
      <c r="P43" s="118"/>
      <c r="Q43" s="132"/>
      <c r="R43" s="132"/>
      <c r="S43" s="118"/>
      <c r="T43" s="108"/>
      <c r="U43" s="108"/>
      <c r="V43" s="77">
        <f t="shared" si="3"/>
        <v>5</v>
      </c>
    </row>
    <row r="44" spans="1:22" ht="23.25" customHeight="1">
      <c r="A44" s="105" t="s">
        <v>105</v>
      </c>
      <c r="B44" s="107">
        <v>0.25</v>
      </c>
      <c r="C44" s="107">
        <v>0.5833333333333334</v>
      </c>
      <c r="D44" s="117"/>
      <c r="E44" s="107"/>
      <c r="F44" s="107"/>
      <c r="G44" s="86"/>
      <c r="H44" s="119"/>
      <c r="I44" s="107"/>
      <c r="J44" s="119"/>
      <c r="K44" s="108" t="s">
        <v>116</v>
      </c>
      <c r="L44" s="139"/>
      <c r="M44" s="81"/>
      <c r="N44" s="138"/>
      <c r="O44" s="138"/>
      <c r="P44" s="118"/>
      <c r="Q44" s="132"/>
      <c r="R44" s="132"/>
      <c r="S44" s="118"/>
      <c r="T44" s="108">
        <v>0.25</v>
      </c>
      <c r="U44" s="108">
        <v>0.5833333333333334</v>
      </c>
      <c r="V44" s="77">
        <f t="shared" si="3"/>
        <v>16</v>
      </c>
    </row>
    <row r="45" spans="1:22" ht="23.25" customHeight="1">
      <c r="A45" s="105" t="s">
        <v>92</v>
      </c>
      <c r="B45" s="107"/>
      <c r="C45" s="107"/>
      <c r="D45" s="117"/>
      <c r="E45" s="107"/>
      <c r="F45" s="108"/>
      <c r="G45" s="117"/>
      <c r="H45" s="107"/>
      <c r="I45" s="107"/>
      <c r="J45" s="106"/>
      <c r="K45" s="108">
        <v>0.375</v>
      </c>
      <c r="L45" s="107">
        <v>0.625</v>
      </c>
      <c r="M45" s="81"/>
      <c r="N45" s="108">
        <v>0.375</v>
      </c>
      <c r="O45" s="107">
        <v>0.6666666666666666</v>
      </c>
      <c r="P45" s="118"/>
      <c r="Q45" s="107"/>
      <c r="R45" s="107"/>
      <c r="S45" s="118"/>
      <c r="T45" s="107"/>
      <c r="U45" s="108"/>
      <c r="V45" s="77">
        <f t="shared" si="3"/>
        <v>13</v>
      </c>
    </row>
    <row r="46" spans="1:22" ht="23.25" customHeight="1">
      <c r="A46" s="105" t="s">
        <v>104</v>
      </c>
      <c r="B46" s="107"/>
      <c r="C46" s="107"/>
      <c r="D46" s="117"/>
      <c r="E46" s="107"/>
      <c r="F46" s="108"/>
      <c r="G46" s="117"/>
      <c r="H46" s="107"/>
      <c r="I46" s="108"/>
      <c r="J46" s="106"/>
      <c r="K46" s="108">
        <v>0.375</v>
      </c>
      <c r="L46" s="107">
        <v>0.5833333333333334</v>
      </c>
      <c r="M46" s="81"/>
      <c r="N46" s="108"/>
      <c r="O46" s="112"/>
      <c r="P46" s="118"/>
      <c r="Q46" s="108"/>
      <c r="R46" s="112"/>
      <c r="S46" s="118"/>
      <c r="T46" s="108"/>
      <c r="U46" s="108"/>
      <c r="V46" s="77">
        <f t="shared" si="3"/>
        <v>5.000000000000001</v>
      </c>
    </row>
    <row r="47" spans="1:22" ht="23.25" customHeight="1">
      <c r="A47" s="105" t="s">
        <v>99</v>
      </c>
      <c r="B47" s="107"/>
      <c r="C47" s="107"/>
      <c r="D47" s="117"/>
      <c r="E47" s="107"/>
      <c r="F47" s="107"/>
      <c r="G47" s="117"/>
      <c r="H47" s="106">
        <v>0.4583333333333333</v>
      </c>
      <c r="I47" s="108">
        <v>0.5833333333333334</v>
      </c>
      <c r="J47" s="106"/>
      <c r="K47" s="108">
        <v>0.3333333333333333</v>
      </c>
      <c r="L47" s="107">
        <v>0.5833333333333334</v>
      </c>
      <c r="M47" s="81"/>
      <c r="N47" s="107">
        <v>0.3333333333333333</v>
      </c>
      <c r="O47" s="107">
        <v>0.5833333333333334</v>
      </c>
      <c r="P47" s="118"/>
      <c r="Q47" s="108"/>
      <c r="R47" s="112"/>
      <c r="S47" s="133"/>
      <c r="T47" s="132"/>
      <c r="U47" s="132"/>
      <c r="V47" s="77">
        <f t="shared" si="3"/>
        <v>15.000000000000005</v>
      </c>
    </row>
    <row r="48" spans="1:22" ht="23.25" customHeight="1">
      <c r="A48" s="105" t="s">
        <v>106</v>
      </c>
      <c r="B48" s="107"/>
      <c r="C48" s="107"/>
      <c r="D48" s="117"/>
      <c r="E48" s="107">
        <v>0.4583333333333333</v>
      </c>
      <c r="F48" s="107">
        <v>0.6666666666666666</v>
      </c>
      <c r="G48" s="117"/>
      <c r="H48" s="107"/>
      <c r="I48" s="107"/>
      <c r="J48" s="106"/>
      <c r="K48" s="107"/>
      <c r="L48" s="107"/>
      <c r="M48" s="81"/>
      <c r="N48" s="107"/>
      <c r="O48" s="107"/>
      <c r="P48" s="118"/>
      <c r="Q48" s="106">
        <v>0.4166666666666667</v>
      </c>
      <c r="R48" s="108">
        <v>0.6666666666666666</v>
      </c>
      <c r="S48" s="118"/>
      <c r="T48" s="108"/>
      <c r="U48" s="108"/>
      <c r="V48" s="77">
        <f t="shared" si="3"/>
        <v>10.999999999999998</v>
      </c>
    </row>
    <row r="49" spans="1:22" ht="23.25" customHeight="1">
      <c r="A49" s="105" t="s">
        <v>117</v>
      </c>
      <c r="B49" s="107"/>
      <c r="C49" s="107"/>
      <c r="D49" s="117"/>
      <c r="E49" s="107">
        <v>0.25</v>
      </c>
      <c r="F49" s="107">
        <v>0.5833333333333334</v>
      </c>
      <c r="G49" s="117"/>
      <c r="H49" s="107"/>
      <c r="I49" s="107"/>
      <c r="J49" s="106"/>
      <c r="K49" s="107"/>
      <c r="L49" s="107"/>
      <c r="M49" s="81"/>
      <c r="N49" s="107">
        <v>0.375</v>
      </c>
      <c r="O49" s="107">
        <v>0.5833333333333334</v>
      </c>
      <c r="P49" s="118"/>
      <c r="Q49" s="106">
        <v>0.25</v>
      </c>
      <c r="R49" s="108">
        <v>0.5833333333333334</v>
      </c>
      <c r="S49" s="118"/>
      <c r="T49" s="108">
        <v>0.4583333333333333</v>
      </c>
      <c r="U49" s="108">
        <v>0.625</v>
      </c>
      <c r="V49" s="77">
        <f t="shared" si="3"/>
        <v>25</v>
      </c>
    </row>
    <row r="50" spans="1:22" ht="23.25" customHeight="1">
      <c r="A50" s="157" t="s">
        <v>21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9"/>
    </row>
    <row r="51" spans="1:22" ht="23.25" customHeight="1">
      <c r="A51" s="136"/>
      <c r="B51" s="157">
        <v>3</v>
      </c>
      <c r="C51" s="159"/>
      <c r="D51" s="136"/>
      <c r="E51" s="157">
        <v>3</v>
      </c>
      <c r="F51" s="159"/>
      <c r="G51" s="136"/>
      <c r="H51" s="157">
        <v>4</v>
      </c>
      <c r="I51" s="159"/>
      <c r="J51" s="136"/>
      <c r="K51" s="157">
        <v>4</v>
      </c>
      <c r="L51" s="159"/>
      <c r="M51" s="136"/>
      <c r="N51" s="157">
        <v>2</v>
      </c>
      <c r="O51" s="159"/>
      <c r="P51" s="136"/>
      <c r="Q51" s="157">
        <v>2</v>
      </c>
      <c r="R51" s="159"/>
      <c r="S51" s="136"/>
      <c r="T51" s="157">
        <v>2</v>
      </c>
      <c r="U51" s="159"/>
      <c r="V51" s="136"/>
    </row>
    <row r="52" spans="1:22" ht="23.25" customHeight="1">
      <c r="A52" s="110" t="s">
        <v>98</v>
      </c>
      <c r="B52" s="84"/>
      <c r="C52" s="84"/>
      <c r="D52" s="80"/>
      <c r="E52" s="84"/>
      <c r="F52" s="84"/>
      <c r="G52" s="80"/>
      <c r="H52" s="73">
        <v>0.7083333333333334</v>
      </c>
      <c r="I52" s="82">
        <v>0.875</v>
      </c>
      <c r="J52" s="73"/>
      <c r="K52" s="108">
        <v>0.6666666666666666</v>
      </c>
      <c r="L52" s="108">
        <v>0.875</v>
      </c>
      <c r="M52" s="98"/>
      <c r="N52" s="79"/>
      <c r="O52" s="79"/>
      <c r="P52" s="98"/>
      <c r="Q52" s="112"/>
      <c r="R52" s="112"/>
      <c r="S52" s="98"/>
      <c r="T52" s="78"/>
      <c r="U52" s="78"/>
      <c r="V52" s="77">
        <f aca="true" t="shared" si="4" ref="V52:V58">IF((OR((C52=""),(B52=""))),0,IF((C52&lt;B52),(((C52-B52)*24)+24),((C52-B52)*24)))+IF((OR((F52=""),(E52=""))),0,IF((F52&lt;E52),(((F52-E52)*24)+24),((F52-E52)*24)))+IF((OR((I52=""),(H52=""))),0,IF((I52&lt;H52),(((I52-H52)*24)+24),((I52-H52)*24)))+IF((OR((L52=""),(K52=""))),0,IF((L52&lt;K52),(((L52-K52)*24)+24),((L52-K52)*24)))+IF((OR((O52=""),(N52=""))),0,IF((O52&lt;N52),(((O52-N52)*24)+24),((O52-N52)*24)))+IF((OR((R52=""),(Q52=""))),0,IF((R52&lt;Q52),(((R52-Q52)*24)+24),((R52-Q52)*24)))+IF((OR((U52=""),(T52=""))),0,IF((U52&lt;T52),(((U52-T52)*24)+24),((U52-T52)*24)))</f>
        <v>9</v>
      </c>
    </row>
    <row r="53" spans="1:22" ht="23.25" customHeight="1">
      <c r="A53" s="105" t="s">
        <v>92</v>
      </c>
      <c r="B53" s="107"/>
      <c r="C53" s="107"/>
      <c r="D53" s="117"/>
      <c r="E53" s="107">
        <v>0.7083333333333334</v>
      </c>
      <c r="F53" s="107">
        <v>0.875</v>
      </c>
      <c r="G53" s="117"/>
      <c r="H53" s="106">
        <v>0.7291666666666666</v>
      </c>
      <c r="I53" s="135">
        <v>0.9166666666666666</v>
      </c>
      <c r="J53" s="106"/>
      <c r="K53" s="106">
        <v>0.7083333333333334</v>
      </c>
      <c r="L53" s="135">
        <v>0.9166666666666666</v>
      </c>
      <c r="M53" s="81"/>
      <c r="N53" s="107"/>
      <c r="O53" s="112"/>
      <c r="P53" s="118"/>
      <c r="Q53" s="107"/>
      <c r="R53" s="107"/>
      <c r="S53" s="118"/>
      <c r="T53" s="107"/>
      <c r="U53" s="108"/>
      <c r="V53" s="77">
        <f t="shared" si="4"/>
        <v>13.499999999999998</v>
      </c>
    </row>
    <row r="54" spans="1:22" ht="23.25" customHeight="1">
      <c r="A54" s="105" t="s">
        <v>104</v>
      </c>
      <c r="B54" s="107">
        <v>0.7083333333333334</v>
      </c>
      <c r="C54" s="107">
        <v>0.875</v>
      </c>
      <c r="D54" s="117"/>
      <c r="E54" s="107">
        <v>0.7083333333333334</v>
      </c>
      <c r="F54" s="107">
        <v>0.875</v>
      </c>
      <c r="G54" s="117"/>
      <c r="H54" s="107"/>
      <c r="I54" s="108"/>
      <c r="J54" s="106"/>
      <c r="K54" s="107"/>
      <c r="L54" s="112"/>
      <c r="M54" s="81"/>
      <c r="N54" s="106"/>
      <c r="O54" s="108"/>
      <c r="P54" s="118"/>
      <c r="Q54" s="106"/>
      <c r="R54" s="108"/>
      <c r="S54" s="118"/>
      <c r="T54" s="108"/>
      <c r="U54" s="108"/>
      <c r="V54" s="77">
        <f t="shared" si="4"/>
        <v>7.999999999999998</v>
      </c>
    </row>
    <row r="55" spans="1:22" ht="23.25" customHeight="1">
      <c r="A55" s="105" t="s">
        <v>99</v>
      </c>
      <c r="B55" s="107"/>
      <c r="C55" s="107"/>
      <c r="D55" s="117"/>
      <c r="E55" s="107">
        <v>0.6666666666666666</v>
      </c>
      <c r="F55" s="135">
        <v>0.8333333333333334</v>
      </c>
      <c r="G55" s="117"/>
      <c r="H55" s="119">
        <v>0.6666666666666666</v>
      </c>
      <c r="I55" s="107">
        <v>0.8333333333333334</v>
      </c>
      <c r="J55" s="106"/>
      <c r="K55" s="108">
        <v>0.7291666666666666</v>
      </c>
      <c r="L55" s="108">
        <v>0.875</v>
      </c>
      <c r="M55" s="118"/>
      <c r="N55" s="107">
        <v>0.7083333333333334</v>
      </c>
      <c r="O55" s="107">
        <v>0.875</v>
      </c>
      <c r="P55" s="118"/>
      <c r="Q55" s="132">
        <v>0.6666666666666666</v>
      </c>
      <c r="R55" s="112">
        <v>0.8333333333333334</v>
      </c>
      <c r="S55" s="118"/>
      <c r="T55" s="108"/>
      <c r="U55" s="108"/>
      <c r="V55" s="77">
        <f t="shared" si="4"/>
        <v>19.500000000000007</v>
      </c>
    </row>
    <row r="56" spans="1:22" ht="23.25" customHeight="1">
      <c r="A56" s="105" t="s">
        <v>110</v>
      </c>
      <c r="B56" s="107">
        <v>0.7083333333333334</v>
      </c>
      <c r="C56" s="107">
        <v>0.8333333333333334</v>
      </c>
      <c r="D56" s="117"/>
      <c r="E56" s="107"/>
      <c r="F56" s="135"/>
      <c r="G56" s="117"/>
      <c r="H56" s="106"/>
      <c r="I56" s="135"/>
      <c r="J56" s="116"/>
      <c r="K56" s="107"/>
      <c r="L56" s="107"/>
      <c r="M56" s="81"/>
      <c r="N56" s="107">
        <v>0.7083333333333334</v>
      </c>
      <c r="O56" s="107">
        <v>0.8333333333333334</v>
      </c>
      <c r="P56" s="118"/>
      <c r="Q56" s="107">
        <v>0.7083333333333334</v>
      </c>
      <c r="R56" s="107">
        <v>0.875</v>
      </c>
      <c r="S56" s="118"/>
      <c r="T56" s="108">
        <v>0.7083333333333334</v>
      </c>
      <c r="U56" s="108">
        <v>0.875</v>
      </c>
      <c r="V56" s="77">
        <f t="shared" si="4"/>
        <v>14</v>
      </c>
    </row>
    <row r="57" spans="1:22" ht="23.25" customHeight="1">
      <c r="A57" s="105" t="s">
        <v>106</v>
      </c>
      <c r="B57" s="107">
        <v>0.6666666666666666</v>
      </c>
      <c r="C57" s="107">
        <v>0.8333333333333334</v>
      </c>
      <c r="D57" s="117"/>
      <c r="E57" s="107"/>
      <c r="F57" s="107"/>
      <c r="G57" s="117"/>
      <c r="H57" s="107"/>
      <c r="I57" s="107"/>
      <c r="J57" s="106"/>
      <c r="K57" s="107"/>
      <c r="L57" s="107"/>
      <c r="M57" s="81"/>
      <c r="N57" s="107">
        <v>0.6666666666666666</v>
      </c>
      <c r="O57" s="107">
        <v>0.8333333333333334</v>
      </c>
      <c r="P57" s="118"/>
      <c r="Q57" s="106"/>
      <c r="R57" s="108"/>
      <c r="S57" s="118"/>
      <c r="T57" s="107">
        <v>0.625</v>
      </c>
      <c r="U57" s="107">
        <v>0.8333333333333334</v>
      </c>
      <c r="V57" s="77">
        <f t="shared" si="4"/>
        <v>13.000000000000004</v>
      </c>
    </row>
    <row r="58" spans="1:22" ht="23.25" customHeight="1">
      <c r="A58" s="105" t="s">
        <v>117</v>
      </c>
      <c r="B58" s="107"/>
      <c r="C58" s="107"/>
      <c r="D58" s="117"/>
      <c r="E58" s="107"/>
      <c r="F58" s="107"/>
      <c r="G58" s="117"/>
      <c r="H58" s="107">
        <v>0.7083333333333334</v>
      </c>
      <c r="I58" s="107">
        <v>0.875</v>
      </c>
      <c r="J58" s="106"/>
      <c r="K58" s="107">
        <v>0.7083333333333334</v>
      </c>
      <c r="L58" s="107">
        <v>0.875</v>
      </c>
      <c r="M58" s="81"/>
      <c r="N58" s="107"/>
      <c r="O58" s="107"/>
      <c r="P58" s="118"/>
      <c r="Q58" s="106"/>
      <c r="R58" s="108"/>
      <c r="S58" s="118"/>
      <c r="T58" s="107"/>
      <c r="U58" s="107"/>
      <c r="V58" s="77">
        <f t="shared" si="4"/>
        <v>7.999999999999998</v>
      </c>
    </row>
    <row r="59" spans="1:22" ht="23.25" customHeight="1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</row>
    <row r="60" spans="1:22" ht="19.5" customHeight="1">
      <c r="A60" s="92"/>
      <c r="B60" s="101"/>
      <c r="C60" s="101"/>
      <c r="D60" s="92"/>
      <c r="E60" s="102"/>
      <c r="F60" s="102"/>
      <c r="G60" s="92"/>
      <c r="H60" s="102"/>
      <c r="I60" s="102"/>
      <c r="J60" s="92"/>
      <c r="K60" s="102"/>
      <c r="L60" s="102"/>
      <c r="M60" s="101"/>
      <c r="N60" s="92"/>
      <c r="O60" s="101"/>
      <c r="P60" s="101"/>
      <c r="Q60" s="102"/>
      <c r="R60" s="102"/>
      <c r="S60" s="101"/>
      <c r="T60" s="92"/>
      <c r="U60" s="101"/>
      <c r="V60" s="93"/>
    </row>
    <row r="61" spans="1:22" ht="19.5" customHeight="1">
      <c r="A61" s="92"/>
      <c r="B61" s="101"/>
      <c r="C61" s="101"/>
      <c r="D61" s="92"/>
      <c r="E61" s="102"/>
      <c r="F61" s="102"/>
      <c r="G61" s="92"/>
      <c r="H61" s="102"/>
      <c r="I61" s="102"/>
      <c r="J61" s="92"/>
      <c r="K61" s="102"/>
      <c r="L61" s="102"/>
      <c r="M61" s="101"/>
      <c r="N61" s="92"/>
      <c r="O61" s="101"/>
      <c r="P61" s="101"/>
      <c r="Q61" s="102"/>
      <c r="R61" s="102"/>
      <c r="S61" s="101"/>
      <c r="T61" s="92"/>
      <c r="U61" s="101"/>
      <c r="V61" s="93"/>
    </row>
    <row r="62" spans="1:22" ht="19.5" customHeight="1">
      <c r="A62" s="92"/>
      <c r="B62" s="101"/>
      <c r="C62" s="101"/>
      <c r="D62" s="92"/>
      <c r="E62" s="102"/>
      <c r="F62" s="102"/>
      <c r="G62" s="92"/>
      <c r="H62" s="102"/>
      <c r="I62" s="102"/>
      <c r="J62" s="92"/>
      <c r="K62" s="102"/>
      <c r="L62" s="102"/>
      <c r="M62" s="101"/>
      <c r="N62" s="92"/>
      <c r="O62" s="101"/>
      <c r="P62" s="101"/>
      <c r="Q62" s="102"/>
      <c r="R62" s="102"/>
      <c r="S62" s="101"/>
      <c r="T62" s="92"/>
      <c r="U62" s="101"/>
      <c r="V62" s="93"/>
    </row>
    <row r="63" spans="1:22" ht="19.5" customHeight="1">
      <c r="A63" s="92"/>
      <c r="B63" s="101"/>
      <c r="C63" s="101"/>
      <c r="D63" s="92"/>
      <c r="E63" s="102"/>
      <c r="F63" s="102"/>
      <c r="G63" s="92"/>
      <c r="H63" s="102"/>
      <c r="I63" s="102"/>
      <c r="J63" s="92"/>
      <c r="K63" s="102"/>
      <c r="L63" s="102"/>
      <c r="M63" s="101"/>
      <c r="N63" s="92"/>
      <c r="O63" s="101"/>
      <c r="P63" s="101"/>
      <c r="Q63" s="102"/>
      <c r="R63" s="102"/>
      <c r="S63" s="101"/>
      <c r="T63" s="92"/>
      <c r="U63" s="101"/>
      <c r="V63" s="93"/>
    </row>
    <row r="64" spans="1:22" ht="19.5" customHeight="1">
      <c r="A64" s="92"/>
      <c r="B64" s="101"/>
      <c r="C64" s="101"/>
      <c r="D64" s="92"/>
      <c r="E64" s="102"/>
      <c r="F64" s="102"/>
      <c r="G64" s="92"/>
      <c r="H64" s="102"/>
      <c r="I64" s="102"/>
      <c r="J64" s="92"/>
      <c r="K64" s="102"/>
      <c r="L64" s="102"/>
      <c r="M64" s="101"/>
      <c r="N64" s="92"/>
      <c r="O64" s="101"/>
      <c r="P64" s="101"/>
      <c r="Q64" s="102"/>
      <c r="R64" s="102"/>
      <c r="S64" s="101"/>
      <c r="T64" s="92"/>
      <c r="U64" s="101"/>
      <c r="V64" s="93"/>
    </row>
    <row r="65" spans="1:22" ht="19.5" customHeight="1">
      <c r="A65" s="92"/>
      <c r="B65" s="101"/>
      <c r="C65" s="101"/>
      <c r="D65" s="92"/>
      <c r="E65" s="102"/>
      <c r="F65" s="102"/>
      <c r="G65" s="92"/>
      <c r="H65" s="102"/>
      <c r="I65" s="102"/>
      <c r="J65" s="92"/>
      <c r="K65" s="102"/>
      <c r="L65" s="102"/>
      <c r="M65" s="101"/>
      <c r="N65" s="92"/>
      <c r="O65" s="101"/>
      <c r="P65" s="101"/>
      <c r="Q65" s="102"/>
      <c r="R65" s="102"/>
      <c r="S65" s="101"/>
      <c r="T65" s="92"/>
      <c r="U65" s="101"/>
      <c r="V65" s="93"/>
    </row>
    <row r="66" spans="1:22" ht="22.2" customHeight="1">
      <c r="A66" s="92"/>
      <c r="B66" s="101"/>
      <c r="C66" s="101"/>
      <c r="D66" s="92"/>
      <c r="E66" s="102"/>
      <c r="F66" s="102"/>
      <c r="G66" s="92"/>
      <c r="H66" s="102"/>
      <c r="I66" s="102"/>
      <c r="J66" s="92"/>
      <c r="K66" s="102"/>
      <c r="L66" s="102"/>
      <c r="M66" s="101"/>
      <c r="N66" s="92"/>
      <c r="O66" s="101"/>
      <c r="P66" s="101"/>
      <c r="Q66" s="102"/>
      <c r="R66" s="102"/>
      <c r="S66" s="101"/>
      <c r="T66" s="92"/>
      <c r="U66" s="101"/>
      <c r="V66" s="93"/>
    </row>
    <row r="67" spans="1:22" ht="22.2" customHeight="1">
      <c r="A67" s="92"/>
      <c r="B67" s="101"/>
      <c r="C67" s="101"/>
      <c r="D67" s="92"/>
      <c r="E67" s="102"/>
      <c r="F67" s="102"/>
      <c r="G67" s="92"/>
      <c r="H67" s="102"/>
      <c r="I67" s="102"/>
      <c r="J67" s="92"/>
      <c r="K67" s="102"/>
      <c r="L67" s="102"/>
      <c r="M67" s="101"/>
      <c r="N67" s="92"/>
      <c r="O67" s="101"/>
      <c r="P67" s="101"/>
      <c r="Q67" s="102"/>
      <c r="R67" s="102"/>
      <c r="S67" s="101"/>
      <c r="T67" s="92"/>
      <c r="U67" s="101"/>
      <c r="V67" s="93"/>
    </row>
    <row r="68" spans="1:22" ht="22.2" customHeight="1">
      <c r="A68" s="92"/>
      <c r="B68" s="101"/>
      <c r="C68" s="101"/>
      <c r="D68" s="92"/>
      <c r="E68" s="102"/>
      <c r="F68" s="102"/>
      <c r="G68" s="92"/>
      <c r="H68" s="102"/>
      <c r="I68" s="102"/>
      <c r="J68" s="92"/>
      <c r="K68" s="102"/>
      <c r="L68" s="102"/>
      <c r="M68" s="101"/>
      <c r="N68" s="92"/>
      <c r="O68" s="101"/>
      <c r="P68" s="101"/>
      <c r="Q68" s="102"/>
      <c r="R68" s="102"/>
      <c r="S68" s="101"/>
      <c r="T68" s="92"/>
      <c r="U68" s="101"/>
      <c r="V68" s="93"/>
    </row>
    <row r="69" spans="1:22" ht="19.5" customHeight="1">
      <c r="A69" s="92"/>
      <c r="B69" s="101"/>
      <c r="C69" s="101"/>
      <c r="D69" s="92"/>
      <c r="E69" s="102"/>
      <c r="F69" s="102"/>
      <c r="G69" s="92"/>
      <c r="H69" s="102"/>
      <c r="I69" s="102"/>
      <c r="J69" s="92"/>
      <c r="K69" s="102"/>
      <c r="L69" s="102"/>
      <c r="M69" s="101"/>
      <c r="N69" s="92"/>
      <c r="O69" s="101"/>
      <c r="P69" s="101"/>
      <c r="Q69" s="102"/>
      <c r="R69" s="102"/>
      <c r="S69" s="101"/>
      <c r="T69" s="92"/>
      <c r="U69" s="101"/>
      <c r="V69" s="93"/>
    </row>
    <row r="70" spans="1:23" ht="19.5" customHeight="1">
      <c r="A70" s="94"/>
      <c r="D70" s="94"/>
      <c r="G70" s="94"/>
      <c r="I70" s="57"/>
      <c r="J70" s="94"/>
      <c r="L70" s="94"/>
      <c r="N70" s="94"/>
      <c r="Q70" s="94"/>
      <c r="T70" s="94"/>
      <c r="V70" s="55"/>
      <c r="W70" s="58"/>
    </row>
    <row r="71" spans="5:9" ht="25.5" customHeight="1">
      <c r="E71" s="56"/>
      <c r="F71" s="54"/>
      <c r="I71" s="57" t="s">
        <v>0</v>
      </c>
    </row>
    <row r="72" spans="1:22" ht="25.5" customHeight="1">
      <c r="A72" s="59" t="s">
        <v>1</v>
      </c>
      <c r="B72" s="147">
        <v>43292</v>
      </c>
      <c r="C72" s="147"/>
      <c r="D72" s="131" t="s">
        <v>2</v>
      </c>
      <c r="E72" s="147">
        <v>43298</v>
      </c>
      <c r="F72" s="147"/>
      <c r="G72" s="60"/>
      <c r="H72" s="60"/>
      <c r="I72" s="60"/>
      <c r="J72" s="61"/>
      <c r="K72" s="61"/>
      <c r="T72" s="57" t="s">
        <v>22</v>
      </c>
      <c r="V72" s="62"/>
    </row>
    <row r="73" spans="1:12" ht="25.5" customHeight="1">
      <c r="A73" s="129" t="s">
        <v>89</v>
      </c>
      <c r="B73" s="120"/>
      <c r="C73" s="63"/>
      <c r="D73" s="64"/>
      <c r="E73" s="65"/>
      <c r="F73" s="66"/>
      <c r="G73" s="67"/>
      <c r="H73" s="68"/>
      <c r="I73" s="95"/>
      <c r="J73" s="55"/>
      <c r="K73" s="54"/>
      <c r="L73" s="55"/>
    </row>
    <row r="74" ht="23.25" customHeight="1" thickBot="1"/>
    <row r="75" spans="1:22" ht="23.25" customHeight="1">
      <c r="A75" s="69"/>
      <c r="B75" s="148" t="s">
        <v>5</v>
      </c>
      <c r="C75" s="149"/>
      <c r="D75" s="94"/>
      <c r="E75" s="148" t="s">
        <v>6</v>
      </c>
      <c r="F75" s="149"/>
      <c r="G75" s="94"/>
      <c r="H75" s="150" t="s">
        <v>7</v>
      </c>
      <c r="I75" s="151"/>
      <c r="J75" s="130"/>
      <c r="K75" s="150" t="s">
        <v>8</v>
      </c>
      <c r="L75" s="151"/>
      <c r="M75" s="130"/>
      <c r="N75" s="150" t="s">
        <v>9</v>
      </c>
      <c r="O75" s="151"/>
      <c r="P75" s="130"/>
      <c r="Q75" s="148" t="s">
        <v>10</v>
      </c>
      <c r="R75" s="149"/>
      <c r="S75" s="130"/>
      <c r="T75" s="150" t="s">
        <v>11</v>
      </c>
      <c r="U75" s="151"/>
      <c r="V75" s="128" t="s">
        <v>12</v>
      </c>
    </row>
    <row r="76" spans="2:22" ht="23.25" customHeight="1">
      <c r="B76" s="152">
        <v>43292</v>
      </c>
      <c r="C76" s="153"/>
      <c r="D76" s="70"/>
      <c r="E76" s="152">
        <v>43293</v>
      </c>
      <c r="F76" s="153"/>
      <c r="G76" s="70"/>
      <c r="H76" s="154">
        <v>43294</v>
      </c>
      <c r="I76" s="155"/>
      <c r="J76" s="71"/>
      <c r="K76" s="145">
        <v>43295</v>
      </c>
      <c r="L76" s="146"/>
      <c r="M76" s="71"/>
      <c r="N76" s="145">
        <v>43296</v>
      </c>
      <c r="O76" s="146"/>
      <c r="P76" s="71"/>
      <c r="Q76" s="154">
        <v>43297</v>
      </c>
      <c r="R76" s="155"/>
      <c r="S76" s="71"/>
      <c r="T76" s="145">
        <v>43298</v>
      </c>
      <c r="U76" s="146"/>
      <c r="V76" s="128" t="s">
        <v>13</v>
      </c>
    </row>
    <row r="77" spans="1:22" ht="22.5" customHeight="1">
      <c r="A77" s="156" t="s">
        <v>23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</row>
    <row r="78" spans="1:22" ht="24" customHeight="1">
      <c r="A78" s="72" t="s">
        <v>24</v>
      </c>
      <c r="B78" s="108">
        <v>0.17708333333333334</v>
      </c>
      <c r="C78" s="78">
        <v>0.5416666666666666</v>
      </c>
      <c r="D78" s="80"/>
      <c r="E78" s="108">
        <v>0.17708333333333334</v>
      </c>
      <c r="F78" s="108">
        <v>0.5416666666666666</v>
      </c>
      <c r="G78" s="80"/>
      <c r="H78" s="108">
        <v>0.1875</v>
      </c>
      <c r="I78" s="108">
        <v>0.5833333333333334</v>
      </c>
      <c r="J78" s="73"/>
      <c r="K78" s="82">
        <v>0.19791666666666666</v>
      </c>
      <c r="L78" s="82">
        <v>0.5833333333333334</v>
      </c>
      <c r="M78" s="74"/>
      <c r="N78" s="82">
        <v>0.23958333333333334</v>
      </c>
      <c r="O78" s="109">
        <v>0.5833333333333334</v>
      </c>
      <c r="P78" s="73"/>
      <c r="Q78" s="132"/>
      <c r="R78" s="132"/>
      <c r="S78" s="73"/>
      <c r="T78" s="108"/>
      <c r="U78" s="108"/>
      <c r="V78" s="77">
        <f>IF((OR((C78=""),(B78=""))),0,IF((C78&lt;B78),(((C78-B78)*24)+24),((C78-B78)*24)))+IF((OR((F78=""),(E78=""))),0,IF((F78&lt;E78),(((F78-E78)*24)+24),((F78-E78)*24)))+IF((OR((I78=""),(H78=""))),0,IF((I78&lt;H78),(((I78-H78)*24)+24),((I78-H78)*24)))+IF((OR((L78=""),(K78=""))),0,IF((L78&lt;K78),(((L78-K78)*24)+24),((L78-K78)*24)))+IF((OR((O78=""),(N78=""))),0,IF((O78&lt;N78),(((O78-N78)*24)+24),((O78-N78)*24)))+IF((OR((R78=""),(Q78=""))),0,IF((R78&lt;Q78),(((R78-Q78)*24)+24),((R78-Q78)*24)))+IF((OR((U78=""),(T78=""))),0,IF((U78&lt;T78),(((U78-T78)*24)+24),((U78-T78)*24)))</f>
        <v>44.5</v>
      </c>
    </row>
    <row r="79" spans="1:22" ht="24" customHeight="1">
      <c r="A79" s="105" t="s">
        <v>107</v>
      </c>
      <c r="B79" s="108"/>
      <c r="C79" s="108"/>
      <c r="D79" s="117"/>
      <c r="E79" s="108"/>
      <c r="F79" s="108"/>
      <c r="G79" s="117"/>
      <c r="H79" s="108"/>
      <c r="I79" s="108"/>
      <c r="J79" s="106"/>
      <c r="K79" s="132"/>
      <c r="L79" s="132"/>
      <c r="M79" s="134"/>
      <c r="N79" s="132"/>
      <c r="O79" s="132"/>
      <c r="P79" s="106"/>
      <c r="Q79" s="132">
        <v>0.25</v>
      </c>
      <c r="R79" s="132">
        <v>0.625</v>
      </c>
      <c r="S79" s="106"/>
      <c r="T79" s="132"/>
      <c r="U79" s="108"/>
      <c r="V79" s="77">
        <f aca="true" t="shared" si="5" ref="V79:V82">IF((OR((C79=""),(B79=""))),0,IF((C79&lt;B79),(((C79-B79)*24)+24),((C79-B79)*24)))+IF((OR((F79=""),(E79=""))),0,IF((F79&lt;E79),(((F79-E79)*24)+24),((F79-E79)*24)))+IF((OR((I79=""),(H79=""))),0,IF((I79&lt;H79),(((I79-H79)*24)+24),((I79-H79)*24)))+IF((OR((L79=""),(K79=""))),0,IF((L79&lt;K79),(((L79-K79)*24)+24),((L79-K79)*24)))+IF((OR((O79=""),(N79=""))),0,IF((O79&lt;N79),(((O79-N79)*24)+24),((O79-N79)*24)))+IF((OR((R79=""),(Q79=""))),0,IF((R79&lt;Q79),(((R79-Q79)*24)+24),((R79-Q79)*24)))+IF((OR((U79=""),(T79=""))),0,IF((U79&lt;T79),(((U79-T79)*24)+24),((U79-T79)*24)))</f>
        <v>9</v>
      </c>
    </row>
    <row r="80" spans="1:22" ht="24" customHeight="1">
      <c r="A80" s="105" t="s">
        <v>93</v>
      </c>
      <c r="B80" s="108"/>
      <c r="C80" s="108"/>
      <c r="D80" s="117"/>
      <c r="E80" s="108"/>
      <c r="F80" s="108"/>
      <c r="G80" s="117"/>
      <c r="H80" s="107">
        <v>0.20833333333333334</v>
      </c>
      <c r="I80" s="107">
        <v>0.5416666666666666</v>
      </c>
      <c r="J80" s="106"/>
      <c r="K80" s="132">
        <v>0.2916666666666667</v>
      </c>
      <c r="L80" s="132">
        <v>0.6458333333333334</v>
      </c>
      <c r="M80" s="134"/>
      <c r="N80" s="132">
        <v>0.3333333333333333</v>
      </c>
      <c r="O80" s="132">
        <v>0.6458333333333334</v>
      </c>
      <c r="P80" s="106"/>
      <c r="Q80" s="132">
        <v>0.17708333333333334</v>
      </c>
      <c r="R80" s="107">
        <v>0.5416666666666666</v>
      </c>
      <c r="S80" s="106"/>
      <c r="T80" s="132">
        <v>0.17708333333333334</v>
      </c>
      <c r="U80" s="107">
        <v>0.5833333333333334</v>
      </c>
      <c r="V80" s="77">
        <f t="shared" si="5"/>
        <v>42.5</v>
      </c>
    </row>
    <row r="81" spans="1:22" ht="24" customHeight="1">
      <c r="A81" s="105" t="s">
        <v>118</v>
      </c>
      <c r="B81" s="108">
        <v>0.20833333333333334</v>
      </c>
      <c r="C81" s="108">
        <v>0.5416666666666666</v>
      </c>
      <c r="D81" s="80"/>
      <c r="E81" s="107">
        <v>0.20833333333333334</v>
      </c>
      <c r="F81" s="107">
        <v>0.5416666666666666</v>
      </c>
      <c r="G81" s="80"/>
      <c r="H81" s="107"/>
      <c r="I81" s="107"/>
      <c r="J81" s="73"/>
      <c r="K81" s="82">
        <v>0.20833333333333334</v>
      </c>
      <c r="L81" s="109">
        <v>0.5833333333333334</v>
      </c>
      <c r="M81" s="74"/>
      <c r="N81" s="109">
        <v>0.25</v>
      </c>
      <c r="O81" s="109">
        <v>0.5833333333333334</v>
      </c>
      <c r="P81" s="73"/>
      <c r="Q81" s="132"/>
      <c r="R81" s="107"/>
      <c r="S81" s="73"/>
      <c r="T81" s="108">
        <v>0.25</v>
      </c>
      <c r="U81" s="108">
        <v>0.5833333333333334</v>
      </c>
      <c r="V81" s="77">
        <f t="shared" si="5"/>
        <v>41</v>
      </c>
    </row>
    <row r="82" spans="1:22" ht="24" customHeight="1">
      <c r="A82" s="105" t="s">
        <v>109</v>
      </c>
      <c r="B82" s="108" t="s">
        <v>116</v>
      </c>
      <c r="C82" s="108"/>
      <c r="D82" s="103"/>
      <c r="E82" s="108" t="s">
        <v>116</v>
      </c>
      <c r="F82" s="108"/>
      <c r="G82" s="75"/>
      <c r="H82" s="108" t="s">
        <v>116</v>
      </c>
      <c r="I82" s="107"/>
      <c r="J82" s="134"/>
      <c r="K82" s="108" t="s">
        <v>116</v>
      </c>
      <c r="L82" s="132"/>
      <c r="M82" s="76"/>
      <c r="N82" s="108" t="s">
        <v>116</v>
      </c>
      <c r="O82" s="132"/>
      <c r="P82" s="76"/>
      <c r="Q82" s="108" t="s">
        <v>116</v>
      </c>
      <c r="R82" s="132"/>
      <c r="S82" s="76"/>
      <c r="T82" s="108" t="s">
        <v>116</v>
      </c>
      <c r="U82" s="132"/>
      <c r="V82" s="77">
        <f t="shared" si="5"/>
        <v>0</v>
      </c>
    </row>
    <row r="83" spans="1:22" ht="24" customHeight="1">
      <c r="A83" s="156" t="s">
        <v>25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</row>
    <row r="84" spans="1:22" ht="24" customHeight="1">
      <c r="A84" s="72" t="s">
        <v>107</v>
      </c>
      <c r="B84" s="78">
        <v>0.5416666666666666</v>
      </c>
      <c r="C84" s="78">
        <v>0.8958333333333334</v>
      </c>
      <c r="D84" s="80"/>
      <c r="E84" s="108">
        <v>0.5416666666666666</v>
      </c>
      <c r="F84" s="108">
        <v>0.8958333333333334</v>
      </c>
      <c r="G84" s="97"/>
      <c r="H84" s="108">
        <v>0.5416666666666666</v>
      </c>
      <c r="I84" s="108">
        <v>0.9375</v>
      </c>
      <c r="J84" s="74"/>
      <c r="K84" s="108">
        <v>0.6458333333333334</v>
      </c>
      <c r="L84" s="108">
        <v>0.9375</v>
      </c>
      <c r="M84" s="73"/>
      <c r="N84" s="108">
        <v>0.6458333333333334</v>
      </c>
      <c r="O84" s="108">
        <v>0.8958333333333334</v>
      </c>
      <c r="P84" s="73"/>
      <c r="Q84" s="135">
        <v>0.7083333333333334</v>
      </c>
      <c r="R84" s="135">
        <v>0.8958333333333334</v>
      </c>
      <c r="S84" s="134"/>
      <c r="T84" s="108"/>
      <c r="U84" s="108"/>
      <c r="V84" s="77">
        <f aca="true" t="shared" si="6" ref="V84:V87">IF((OR((C84=""),(B84=""))),0,IF((C84&lt;B84),(((C84-B84)*24)+24),((C84-B84)*24)))+IF((OR((F84=""),(E84=""))),0,IF((F84&lt;E84),(((F84-E84)*24)+24),((F84-E84)*24)))+IF((OR((I84=""),(H84=""))),0,IF((I84&lt;H84),(((I84-H84)*24)+24),((I84-H84)*24)))+IF((OR((L84=""),(K84=""))),0,IF((L84&lt;K84),(((L84-K84)*24)+24),((L84-K84)*24)))+IF((OR((O84=""),(N84=""))),0,IF((O84&lt;N84),(((O84-N84)*24)+24),((O84-N84)*24)))+IF((OR((R84=""),(Q84=""))),0,IF((R84&lt;Q84),(((R84-Q84)*24)+24),((R84-Q84)*24)))+IF((OR((U84=""),(T84=""))),0,IF((U84&lt;T84),(((U84-T84)*24)+24),((U84-T84)*24)))</f>
        <v>44</v>
      </c>
    </row>
    <row r="85" spans="1:22" ht="24" customHeight="1">
      <c r="A85" s="105" t="s">
        <v>100</v>
      </c>
      <c r="B85" s="84">
        <v>0.6666666666666666</v>
      </c>
      <c r="C85" s="84">
        <v>0.8958333333333334</v>
      </c>
      <c r="D85" s="75"/>
      <c r="E85" s="135">
        <v>0.6666666666666666</v>
      </c>
      <c r="F85" s="135">
        <v>0.8958333333333334</v>
      </c>
      <c r="G85" s="80"/>
      <c r="H85" s="78">
        <v>0.6666666666666666</v>
      </c>
      <c r="I85" s="111">
        <v>0.9375</v>
      </c>
      <c r="J85" s="76"/>
      <c r="K85" s="108">
        <v>0.6666666666666666</v>
      </c>
      <c r="L85" s="134">
        <v>0.9375</v>
      </c>
      <c r="M85" s="73"/>
      <c r="N85" s="84">
        <v>0.6666666666666666</v>
      </c>
      <c r="O85" s="84">
        <v>0.8958333333333334</v>
      </c>
      <c r="P85" s="73"/>
      <c r="Q85" s="108"/>
      <c r="R85" s="106"/>
      <c r="S85" s="121"/>
      <c r="T85" s="108">
        <v>0.5833333333333334</v>
      </c>
      <c r="U85" s="106">
        <v>0.8958333333333334</v>
      </c>
      <c r="V85" s="77">
        <f t="shared" si="6"/>
        <v>37.00000000000001</v>
      </c>
    </row>
    <row r="86" spans="1:22" ht="24" customHeight="1">
      <c r="A86" s="105" t="s">
        <v>108</v>
      </c>
      <c r="B86" s="78"/>
      <c r="C86" s="78"/>
      <c r="D86" s="117"/>
      <c r="E86" s="119"/>
      <c r="F86" s="119"/>
      <c r="G86" s="75"/>
      <c r="H86" s="108"/>
      <c r="I86" s="106"/>
      <c r="J86" s="76"/>
      <c r="K86" s="108"/>
      <c r="L86" s="111"/>
      <c r="M86" s="76"/>
      <c r="N86" s="109"/>
      <c r="O86" s="84"/>
      <c r="P86" s="76"/>
      <c r="Q86" s="107">
        <v>0.625</v>
      </c>
      <c r="R86" s="107">
        <v>0.8958333333333334</v>
      </c>
      <c r="S86" s="74"/>
      <c r="T86" s="108">
        <v>0.625</v>
      </c>
      <c r="U86" s="106">
        <v>0.8958333333333334</v>
      </c>
      <c r="V86" s="77">
        <f t="shared" si="6"/>
        <v>13.000000000000002</v>
      </c>
    </row>
    <row r="87" spans="1:22" ht="24" customHeight="1">
      <c r="A87" s="105" t="s">
        <v>24</v>
      </c>
      <c r="B87" s="108"/>
      <c r="C87" s="108"/>
      <c r="D87" s="117"/>
      <c r="E87" s="106"/>
      <c r="F87" s="106"/>
      <c r="G87" s="75"/>
      <c r="H87" s="108">
        <v>0.6666666666666666</v>
      </c>
      <c r="I87" s="106">
        <v>0.875</v>
      </c>
      <c r="J87" s="76"/>
      <c r="K87" s="108">
        <v>0.6666666666666666</v>
      </c>
      <c r="L87" s="134">
        <v>0.875</v>
      </c>
      <c r="M87" s="76"/>
      <c r="N87" s="132"/>
      <c r="O87" s="135"/>
      <c r="P87" s="76"/>
      <c r="Q87" s="107"/>
      <c r="R87" s="107"/>
      <c r="S87" s="134"/>
      <c r="T87" s="108"/>
      <c r="U87" s="106"/>
      <c r="V87" s="77">
        <f t="shared" si="6"/>
        <v>10.000000000000002</v>
      </c>
    </row>
    <row r="88" spans="1:22" ht="24" customHeight="1">
      <c r="A88" s="156" t="s">
        <v>94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</row>
    <row r="89" spans="1:22" ht="24" customHeight="1">
      <c r="A89" s="105" t="s">
        <v>27</v>
      </c>
      <c r="B89" s="107">
        <v>0.4583333333333333</v>
      </c>
      <c r="C89" s="107">
        <v>0.5833333333333334</v>
      </c>
      <c r="D89" s="127"/>
      <c r="E89" s="107">
        <v>0.4583333333333333</v>
      </c>
      <c r="F89" s="107">
        <v>0.5833333333333334</v>
      </c>
      <c r="G89" s="127"/>
      <c r="H89" s="107"/>
      <c r="I89" s="107"/>
      <c r="J89" s="127"/>
      <c r="K89" s="107"/>
      <c r="L89" s="107"/>
      <c r="M89" s="127"/>
      <c r="N89" s="107"/>
      <c r="O89" s="107"/>
      <c r="P89" s="127"/>
      <c r="Q89" s="112"/>
      <c r="R89" s="112"/>
      <c r="S89" s="127"/>
      <c r="T89" s="107"/>
      <c r="U89" s="107"/>
      <c r="V89" s="77">
        <f>IF((OR((C89=""),(B89=""))),0,IF((C89&lt;B89),(((C89-B89)*24)+24),((C89-B89)*24)))+IF((OR((F89=""),(E89=""))),0,IF((F89&lt;E89),(((F89-E89)*24)+24),((F89-E89)*24)))+IF((OR((I89=""),(H89=""))),0,IF((I89&lt;H89),(((I89-H89)*24)+24),((I89-H89)*24)))+IF((OR((L89=""),(K89=""))),0,IF((L89&lt;K89),(((L89-K89)*24)+24),((L89-K89)*24)))+IF((OR((O89=""),(N89=""))),0,IF((O89&lt;N89),(((O89-N89)*24)+24),((O89-N89)*24)))+IF((OR((R89=""),(Q89=""))),0,IF((R89&lt;Q89),(((R89-Q89)*24)+24),((R89-Q89)*24)))+IF((OR((U89=""),(T89=""))),0,IF((U89&lt;T89),(((U89-T89)*24)+24),((U89-T89)*24)))</f>
        <v>6.000000000000003</v>
      </c>
    </row>
    <row r="90" spans="1:22" ht="24" customHeight="1">
      <c r="A90" s="99" t="s">
        <v>111</v>
      </c>
      <c r="B90" s="85"/>
      <c r="C90" s="85"/>
      <c r="D90" s="76"/>
      <c r="E90" s="85"/>
      <c r="F90" s="85"/>
      <c r="G90" s="75"/>
      <c r="H90" s="107">
        <v>0.2916666666666667</v>
      </c>
      <c r="I90" s="107">
        <v>0.6666666666666666</v>
      </c>
      <c r="J90" s="76"/>
      <c r="K90" s="107">
        <v>0.3333333333333333</v>
      </c>
      <c r="L90" s="119">
        <v>0.625</v>
      </c>
      <c r="M90" s="76"/>
      <c r="N90" s="107">
        <v>0.3333333333333333</v>
      </c>
      <c r="O90" s="119">
        <v>0.625</v>
      </c>
      <c r="P90" s="76"/>
      <c r="Q90" s="73">
        <v>0.375</v>
      </c>
      <c r="R90" s="73">
        <v>0.5833333333333334</v>
      </c>
      <c r="S90" s="76"/>
      <c r="T90" s="106">
        <v>0.375</v>
      </c>
      <c r="U90" s="106">
        <v>0.5833333333333334</v>
      </c>
      <c r="V90" s="77">
        <f>IF((OR((C90=""),(B90=""))),0,IF((C90&lt;B90),(((C90-B90)*24)+24),((C90-B90)*24)))+IF((OR((F90=""),(E90=""))),0,IF((F90&lt;E90),(((F90-E90)*24)+24),((F90-E90)*24)))+IF((OR((I90=""),(H90=""))),0,IF((I90&lt;H90),(((I90-H90)*24)+24),((I90-H90)*24)))+IF((OR((L90=""),(K90=""))),0,IF((L90&lt;K90),(((L90-K90)*24)+24),((L90-K90)*24)))+IF((OR((O90=""),(N90=""))),0,IF((O90&lt;N90),(((O90-N90)*24)+24),((O90-N90)*24)))+IF((OR((R90=""),(Q90=""))),0,IF((R90&lt;Q90),(((R90-Q90)*24)+24),((R90-Q90)*24)))+IF((OR((U90=""),(T90=""))),0,IF((U90&lt;T90),(((U90-T90)*24)+24),((U90-T90)*24)))</f>
        <v>33</v>
      </c>
    </row>
    <row r="91" spans="1:22" ht="24" customHeight="1">
      <c r="A91" s="157" t="s">
        <v>26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9"/>
    </row>
    <row r="92" spans="1:22" ht="24" customHeight="1">
      <c r="A92" s="72" t="s">
        <v>27</v>
      </c>
      <c r="B92" s="73">
        <v>0.7083333333333334</v>
      </c>
      <c r="C92" s="73">
        <v>0.8958333333333334</v>
      </c>
      <c r="D92" s="73"/>
      <c r="E92" s="73">
        <v>0.7083333333333334</v>
      </c>
      <c r="F92" s="73">
        <v>0.8958333333333334</v>
      </c>
      <c r="G92" s="80"/>
      <c r="H92" s="73">
        <v>0.7083333333333334</v>
      </c>
      <c r="I92" s="73">
        <v>0.9375</v>
      </c>
      <c r="J92" s="73"/>
      <c r="K92" s="73">
        <v>0.7083333333333334</v>
      </c>
      <c r="L92" s="73">
        <v>0.9375</v>
      </c>
      <c r="M92" s="73"/>
      <c r="N92" s="73">
        <v>0.7083333333333334</v>
      </c>
      <c r="O92" s="73">
        <v>0.8958333333333334</v>
      </c>
      <c r="P92" s="73"/>
      <c r="Q92" s="111">
        <v>0.7291666666666666</v>
      </c>
      <c r="R92" s="111">
        <v>0.8958333333333334</v>
      </c>
      <c r="S92" s="73"/>
      <c r="T92" s="134">
        <v>0.7291666666666666</v>
      </c>
      <c r="U92" s="73">
        <v>0.8958333333333334</v>
      </c>
      <c r="V92" s="77">
        <f>IF((OR((C92=""),(B92=""))),0,IF((C92&lt;B92),(((C92-B92)*24)+24),((C92-B92)*24)))+IF((OR((F92=""),(E92=""))),0,IF((F92&lt;E92),(((F92-E92)*24)+24),((F92-E92)*24)))+IF((OR((I92=""),(H92=""))),0,IF((I92&lt;H92),(((I92-H92)*24)+24),((I92-H92)*24)))+IF((OR((L92=""),(K92=""))),0,IF((L92&lt;K92),(((L92-K92)*24)+24),((L92-K92)*24)))+IF((OR((O92=""),(N92=""))),0,IF((O92&lt;N92),(((O92-N92)*24)+24),((O92-N92)*24)))+IF((OR((R92=""),(Q92=""))),0,IF((R92&lt;Q92),(((R92-Q92)*24)+24),((R92-Q92)*24)))+IF((OR((U92=""),(T92=""))),0,IF((U92&lt;T92),(((U92-T92)*24)+24),((U92-T92)*24)))</f>
        <v>32.5</v>
      </c>
    </row>
    <row r="93" spans="1:22" ht="24" customHeight="1">
      <c r="A93" s="105"/>
      <c r="B93" s="106"/>
      <c r="C93" s="106"/>
      <c r="D93" s="106"/>
      <c r="E93" s="106"/>
      <c r="F93" s="106"/>
      <c r="G93" s="117"/>
      <c r="H93" s="106"/>
      <c r="I93" s="106"/>
      <c r="J93" s="106"/>
      <c r="K93" s="106"/>
      <c r="L93" s="106"/>
      <c r="M93" s="106"/>
      <c r="N93" s="106"/>
      <c r="O93" s="106"/>
      <c r="P93" s="106"/>
      <c r="Q93" s="111"/>
      <c r="R93" s="111"/>
      <c r="S93" s="106"/>
      <c r="T93" s="106"/>
      <c r="U93" s="106"/>
      <c r="V93" s="77"/>
    </row>
    <row r="94" spans="1:22" ht="24" customHeight="1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</row>
    <row r="95" spans="1:22" ht="24" customHeight="1">
      <c r="A95" s="105"/>
      <c r="B95" s="73"/>
      <c r="C95" s="73"/>
      <c r="D95" s="73"/>
      <c r="E95" s="73"/>
      <c r="F95" s="73"/>
      <c r="G95" s="80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7"/>
    </row>
    <row r="96" spans="1:22" ht="24" customHeight="1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</row>
    <row r="97" spans="1:22" ht="24" customHeight="1">
      <c r="A97" s="105"/>
      <c r="B97" s="106"/>
      <c r="C97" s="73"/>
      <c r="D97" s="73"/>
      <c r="E97" s="73"/>
      <c r="F97" s="73"/>
      <c r="G97" s="80"/>
      <c r="H97" s="73"/>
      <c r="I97" s="106"/>
      <c r="J97" s="73"/>
      <c r="K97" s="74"/>
      <c r="L97" s="74"/>
      <c r="M97" s="73"/>
      <c r="N97" s="73"/>
      <c r="O97" s="73"/>
      <c r="P97" s="73"/>
      <c r="Q97" s="100"/>
      <c r="R97" s="100"/>
      <c r="S97" s="73"/>
      <c r="T97" s="73"/>
      <c r="U97" s="73"/>
      <c r="V97" s="77"/>
    </row>
    <row r="98" ht="15">
      <c r="D98" s="92"/>
    </row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spans="1:23" ht="53.25" customHeight="1">
      <c r="A112" s="94"/>
      <c r="D112" s="94"/>
      <c r="G112" s="94"/>
      <c r="I112" s="57"/>
      <c r="J112" s="94"/>
      <c r="L112" s="94"/>
      <c r="N112" s="94"/>
      <c r="Q112" s="94"/>
      <c r="T112" s="94"/>
      <c r="V112" s="55"/>
      <c r="W112" s="58"/>
    </row>
    <row r="134" ht="19.2" customHeight="1"/>
  </sheetData>
  <mergeCells count="69">
    <mergeCell ref="A7:V7"/>
    <mergeCell ref="A11:V11"/>
    <mergeCell ref="A17:V17"/>
    <mergeCell ref="B36:C36"/>
    <mergeCell ref="B51:C51"/>
    <mergeCell ref="H51:I51"/>
    <mergeCell ref="A50:V50"/>
    <mergeCell ref="Q51:R51"/>
    <mergeCell ref="T51:U51"/>
    <mergeCell ref="E51:F51"/>
    <mergeCell ref="H40:I40"/>
    <mergeCell ref="A41:V41"/>
    <mergeCell ref="K51:L51"/>
    <mergeCell ref="N51:O51"/>
    <mergeCell ref="B40:C40"/>
    <mergeCell ref="A21:V21"/>
    <mergeCell ref="A96:V96"/>
    <mergeCell ref="A91:V91"/>
    <mergeCell ref="A88:V88"/>
    <mergeCell ref="A83:V83"/>
    <mergeCell ref="A77:V77"/>
    <mergeCell ref="A94:V94"/>
    <mergeCell ref="E76:F76"/>
    <mergeCell ref="A59:V59"/>
    <mergeCell ref="N75:O75"/>
    <mergeCell ref="H76:I76"/>
    <mergeCell ref="K76:L76"/>
    <mergeCell ref="Q75:R75"/>
    <mergeCell ref="T75:U75"/>
    <mergeCell ref="B75:C75"/>
    <mergeCell ref="E75:F75"/>
    <mergeCell ref="H75:I75"/>
    <mergeCell ref="K75:L75"/>
    <mergeCell ref="B76:C76"/>
    <mergeCell ref="T76:U76"/>
    <mergeCell ref="Q76:R76"/>
    <mergeCell ref="N76:O76"/>
    <mergeCell ref="B72:C72"/>
    <mergeCell ref="E72:F72"/>
    <mergeCell ref="B5:C5"/>
    <mergeCell ref="E40:F40"/>
    <mergeCell ref="K39:L39"/>
    <mergeCell ref="N39:O39"/>
    <mergeCell ref="B39:C39"/>
    <mergeCell ref="E39:F39"/>
    <mergeCell ref="H39:I39"/>
    <mergeCell ref="E36:F36"/>
    <mergeCell ref="A24:V24"/>
    <mergeCell ref="T39:U39"/>
    <mergeCell ref="Q39:R39"/>
    <mergeCell ref="K40:L40"/>
    <mergeCell ref="N40:O40"/>
    <mergeCell ref="Q40:R40"/>
    <mergeCell ref="T40:U40"/>
    <mergeCell ref="T6:U6"/>
    <mergeCell ref="B2:C2"/>
    <mergeCell ref="Q5:R5"/>
    <mergeCell ref="T5:U5"/>
    <mergeCell ref="B6:C6"/>
    <mergeCell ref="E6:F6"/>
    <mergeCell ref="H6:I6"/>
    <mergeCell ref="K6:L6"/>
    <mergeCell ref="N6:O6"/>
    <mergeCell ref="Q6:R6"/>
    <mergeCell ref="E2:F2"/>
    <mergeCell ref="E5:F5"/>
    <mergeCell ref="H5:I5"/>
    <mergeCell ref="K5:L5"/>
    <mergeCell ref="N5:O5"/>
  </mergeCells>
  <conditionalFormatting sqref="V97 V95 V92:V93 V60:V69 V25:V33 V8:V10 V12:V16 V18:V20 V22:V23 V42:V49 V52:V58 V78:V82 V84:V87 V89:V90">
    <cfRule type="cellIs" priority="397" dxfId="0" operator="greaterThan" stopIfTrue="1">
      <formula>42</formula>
    </cfRule>
  </conditionalFormatting>
  <conditionalFormatting sqref="V97 V95 V92:V93 V60:V69 V25:V33 V8:V10 V12:V16 V18:V20 V22:V23 V42:V49 V52:V58 V78:V82 V84:V87 V89:V90">
    <cfRule type="cellIs" priority="390" dxfId="0" operator="greaterThan">
      <formula>40</formula>
    </cfRule>
  </conditionalFormatting>
  <printOptions/>
  <pageMargins left="0.17" right="0.176194105691057" top="0.25390625" bottom="0.228515625" header="0.3" footer="0.3"/>
  <pageSetup fitToHeight="0" fitToWidth="1" horizontalDpi="600" verticalDpi="600" orientation="landscape" scale="62" r:id="rId2"/>
  <headerFooter alignWithMargins="0">
    <oddHeader>&amp;L&amp;P&amp;R&amp;D &amp;T</oddHeader>
  </headerFooter>
  <rowBreaks count="2" manualBreakCount="2">
    <brk id="34" max="16383" man="1"/>
    <brk id="7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zoomScale="150" zoomScaleNormal="150" zoomScaleSheetLayoutView="100" zoomScalePageLayoutView="150" workbookViewId="0" topLeftCell="A1"/>
  </sheetViews>
  <sheetFormatPr defaultColWidth="8.71093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93"/>
  <sheetViews>
    <sheetView workbookViewId="0" topLeftCell="A1">
      <selection activeCell="C22" sqref="C22"/>
    </sheetView>
  </sheetViews>
  <sheetFormatPr defaultColWidth="11.00390625" defaultRowHeight="15"/>
  <cols>
    <col min="1" max="1" width="27.28125" style="16" customWidth="1"/>
    <col min="2" max="2" width="11.7109375" style="34" customWidth="1"/>
    <col min="3" max="3" width="10.00390625" style="16" customWidth="1"/>
    <col min="4" max="4" width="5.28125" style="0" hidden="1" customWidth="1"/>
    <col min="5" max="5" width="31.28125" style="15" customWidth="1"/>
    <col min="6" max="6" width="3.00390625" style="0" customWidth="1"/>
    <col min="7" max="7" width="11.00390625" style="0" customWidth="1"/>
    <col min="8" max="8" width="24.28125" style="0" customWidth="1"/>
    <col min="9" max="9" width="16.00390625" style="21" customWidth="1"/>
    <col min="10" max="11" width="11.00390625" style="0" customWidth="1"/>
    <col min="12" max="12" width="22.28125" style="0" customWidth="1"/>
  </cols>
  <sheetData>
    <row r="2" spans="1:7" ht="21">
      <c r="A2" s="26" t="s">
        <v>28</v>
      </c>
      <c r="B2" s="27"/>
      <c r="C2" s="27"/>
      <c r="D2" s="2"/>
      <c r="E2" s="9"/>
      <c r="G2" t="s">
        <v>29</v>
      </c>
    </row>
    <row r="3" spans="1:9" ht="27.75" customHeight="1">
      <c r="A3" s="28"/>
      <c r="B3" s="29"/>
      <c r="C3" s="28"/>
      <c r="D3" s="8"/>
      <c r="E3" s="10" t="str">
        <f>Schedule!I1</f>
        <v>SPRINGFIELD SCHEDULE</v>
      </c>
      <c r="G3" t="s">
        <v>30</v>
      </c>
      <c r="I3" s="21">
        <f>SUM(E9:E100)</f>
        <v>0</v>
      </c>
    </row>
    <row r="4" spans="1:9" ht="15.6">
      <c r="A4" s="30"/>
      <c r="B4" s="31"/>
      <c r="C4" s="32"/>
      <c r="D4" s="3"/>
      <c r="E4" s="11"/>
      <c r="G4" t="s">
        <v>31</v>
      </c>
      <c r="I4" s="21">
        <f>SUM(Schedule!V4:V103)</f>
        <v>848.75</v>
      </c>
    </row>
    <row r="5" spans="1:10" ht="15" thickBot="1">
      <c r="A5" s="33"/>
      <c r="E5" s="12"/>
      <c r="I5" s="6">
        <f>I3-I4</f>
        <v>-848.75</v>
      </c>
      <c r="J5" s="7" t="str">
        <f>IF(I5=0,"Matched","Hrs Not Matched")</f>
        <v>Hrs Not Matched</v>
      </c>
    </row>
    <row r="6" spans="1:5" ht="16.2" thickTop="1">
      <c r="A6" s="35" t="s">
        <v>32</v>
      </c>
      <c r="B6" s="36"/>
      <c r="C6" s="37"/>
      <c r="D6" s="17"/>
      <c r="E6" s="18"/>
    </row>
    <row r="7" spans="2:5" ht="40.5" customHeight="1">
      <c r="B7" s="38" t="s">
        <v>33</v>
      </c>
      <c r="C7" s="39" t="s">
        <v>34</v>
      </c>
      <c r="E7" s="22" t="s">
        <v>35</v>
      </c>
    </row>
    <row r="8" spans="1:5" ht="31.8">
      <c r="A8" s="20" t="s">
        <v>36</v>
      </c>
      <c r="B8" s="40"/>
      <c r="C8" s="41"/>
      <c r="D8" s="1"/>
      <c r="E8" s="13"/>
    </row>
    <row r="9" spans="1:5" ht="15.6">
      <c r="A9" s="42" t="s">
        <v>37</v>
      </c>
      <c r="B9" s="43"/>
      <c r="C9" s="19"/>
      <c r="E9" s="14">
        <f>SUMIF(Schedule!$A$4:$A$99,'Summary by Position'!A9,Schedule!$V$4:$V$99)</f>
        <v>0</v>
      </c>
    </row>
    <row r="10" spans="1:5" ht="15.6">
      <c r="A10" s="44" t="s">
        <v>38</v>
      </c>
      <c r="B10" s="43"/>
      <c r="C10" s="19"/>
      <c r="E10" s="14">
        <f>SUMIF(Schedule!$A$4:$A$99,'Summary by Position'!A10,Schedule!$V$4:$V$99)</f>
        <v>0</v>
      </c>
    </row>
    <row r="11" spans="1:5" ht="15.6">
      <c r="A11" s="44" t="s">
        <v>39</v>
      </c>
      <c r="B11" s="43"/>
      <c r="C11" s="19"/>
      <c r="E11" s="14">
        <f>SUMIF(Schedule!$A$4:$A$99,'Summary by Position'!A11,Schedule!$V$4:$V$99)</f>
        <v>0</v>
      </c>
    </row>
    <row r="12" spans="1:15" ht="16.2" thickBot="1">
      <c r="A12" s="45" t="s">
        <v>40</v>
      </c>
      <c r="B12" s="46"/>
      <c r="C12" s="19" t="s">
        <v>41</v>
      </c>
      <c r="E12" s="14">
        <f>SUMIF(Schedule!$A$4:$A$99,'Summary by Position'!A12,Schedule!$V$4:$V$99)</f>
        <v>0</v>
      </c>
      <c r="O12" s="25"/>
    </row>
    <row r="13" spans="1:15" ht="16.2" thickBot="1">
      <c r="A13" s="42" t="s">
        <v>42</v>
      </c>
      <c r="B13" s="46"/>
      <c r="C13" s="19"/>
      <c r="E13" s="14">
        <f>SUMIF(Schedule!$A$4:$A$99,'Summary by Position'!A13,Schedule!$V$4:$V$99)</f>
        <v>0</v>
      </c>
      <c r="O13" s="25"/>
    </row>
    <row r="14" spans="1:15" ht="15.6">
      <c r="A14" s="47" t="s">
        <v>43</v>
      </c>
      <c r="B14" s="46"/>
      <c r="C14" s="19"/>
      <c r="E14" s="14">
        <f>SUMIF(Schedule!$A$4:$A$99,'Summary by Position'!A14,Schedule!$V$4:$V$99)</f>
        <v>0</v>
      </c>
      <c r="O14" s="25"/>
    </row>
    <row r="15" spans="1:15" ht="16.2" thickBot="1">
      <c r="A15" s="48" t="s">
        <v>44</v>
      </c>
      <c r="B15" s="46"/>
      <c r="C15" s="19"/>
      <c r="E15" s="14">
        <f>SUMIF(Schedule!$A$4:$A$99,'Summary by Position'!A15,Schedule!$V$4:$V$99)</f>
        <v>0</v>
      </c>
      <c r="O15" s="25"/>
    </row>
    <row r="16" spans="1:15" ht="16.2" thickBot="1">
      <c r="A16" s="45" t="s">
        <v>45</v>
      </c>
      <c r="B16" s="46"/>
      <c r="C16" s="19"/>
      <c r="E16" s="14">
        <f>SUMIF(Schedule!$A$4:$A$99,'Summary by Position'!A16,Schedule!$V$4:$V$99)</f>
        <v>0</v>
      </c>
      <c r="O16" s="25"/>
    </row>
    <row r="17" spans="1:15" ht="15.6">
      <c r="A17" s="42" t="s">
        <v>46</v>
      </c>
      <c r="B17" s="46"/>
      <c r="C17" s="19"/>
      <c r="E17" s="14">
        <f>SUMIF(Schedule!$A$4:$A$99,'Summary by Position'!A17,Schedule!$V$4:$V$99)</f>
        <v>0</v>
      </c>
      <c r="O17" s="25"/>
    </row>
    <row r="18" spans="1:15" ht="15.6">
      <c r="A18" s="42" t="s">
        <v>47</v>
      </c>
      <c r="B18" s="46"/>
      <c r="C18" s="19"/>
      <c r="E18" s="14">
        <f>SUMIF(Schedule!$A$4:$A$99,'Summary by Position'!A18,Schedule!$V$4:$V$99)</f>
        <v>0</v>
      </c>
      <c r="O18" s="25"/>
    </row>
    <row r="19" spans="1:15" ht="15.6">
      <c r="A19" s="49" t="s">
        <v>48</v>
      </c>
      <c r="B19" s="46"/>
      <c r="C19" s="19"/>
      <c r="E19" s="14">
        <f>SUMIF(Schedule!$A$4:$A$99,'Summary by Position'!A19,Schedule!$V$4:$V$99)</f>
        <v>0</v>
      </c>
      <c r="O19" s="25"/>
    </row>
    <row r="20" spans="1:15" ht="15.6">
      <c r="A20" s="50" t="s">
        <v>49</v>
      </c>
      <c r="B20" s="46"/>
      <c r="C20" s="19"/>
      <c r="E20" s="14">
        <f>SUMIF(Schedule!$A$4:$A$99,'Summary by Position'!A20,Schedule!$V$4:$V$99)</f>
        <v>0</v>
      </c>
      <c r="O20" s="25"/>
    </row>
    <row r="21" spans="1:15" ht="16.2" thickBot="1">
      <c r="A21" s="45"/>
      <c r="B21" s="46"/>
      <c r="C21" s="19"/>
      <c r="E21" s="14">
        <f>SUMIF(Schedule!$A$4:$A$99,'Summary by Position'!A21,Schedule!$V$4:$V$99)</f>
        <v>0</v>
      </c>
      <c r="O21" s="25"/>
    </row>
    <row r="22" spans="1:15" ht="18">
      <c r="A22" s="24" t="s">
        <v>50</v>
      </c>
      <c r="B22" s="52"/>
      <c r="C22" s="23"/>
      <c r="D22" s="1"/>
      <c r="E22" s="13"/>
      <c r="O22" s="25"/>
    </row>
    <row r="23" spans="1:15" ht="15.6">
      <c r="A23" s="44" t="s">
        <v>51</v>
      </c>
      <c r="B23" s="43">
        <v>80</v>
      </c>
      <c r="C23" s="19"/>
      <c r="E23" s="14">
        <f>SUMIF(Schedule!$A$4:$A$99,'Summary by Position'!A23,Schedule!$V$4:$V$99)</f>
        <v>0</v>
      </c>
      <c r="O23" s="25"/>
    </row>
    <row r="24" spans="1:15" ht="15.6">
      <c r="A24" s="44" t="s">
        <v>52</v>
      </c>
      <c r="B24" s="43"/>
      <c r="C24" s="19" t="s">
        <v>53</v>
      </c>
      <c r="E24" s="14">
        <f>SUMIF(Schedule!$A$4:$A$99,'Summary by Position'!A24,Schedule!$V$4:$V$99)</f>
        <v>0</v>
      </c>
      <c r="O24" s="25"/>
    </row>
    <row r="25" spans="1:15" ht="15.6">
      <c r="A25" s="44" t="s">
        <v>54</v>
      </c>
      <c r="B25" s="43">
        <v>50</v>
      </c>
      <c r="C25" s="19"/>
      <c r="E25" s="14">
        <f>SUMIF(Schedule!$A$4:$A$99,'Summary by Position'!A25,Schedule!$V$4:$V$99)</f>
        <v>0</v>
      </c>
      <c r="O25" s="25"/>
    </row>
    <row r="26" spans="1:15" ht="15.6">
      <c r="A26" s="42" t="s">
        <v>55</v>
      </c>
      <c r="B26" s="43"/>
      <c r="C26" s="19"/>
      <c r="E26" s="14">
        <f>SUMIF(Schedule!$A$4:$A$99,'Summary by Position'!A26,Schedule!$V$4:$V$99)</f>
        <v>0</v>
      </c>
      <c r="O26" s="25"/>
    </row>
    <row r="27" spans="1:15" ht="15.6">
      <c r="A27" s="42" t="s">
        <v>56</v>
      </c>
      <c r="B27" s="43"/>
      <c r="C27" s="19"/>
      <c r="E27" s="14">
        <f>SUMIF(Schedule!$A$4:$A$99,'Summary by Position'!A27,Schedule!$V$4:$V$99)</f>
        <v>0</v>
      </c>
      <c r="O27" s="25"/>
    </row>
    <row r="28" spans="1:15" ht="16.2" thickBot="1">
      <c r="A28" s="45" t="s">
        <v>57</v>
      </c>
      <c r="B28" s="43"/>
      <c r="C28" s="19"/>
      <c r="E28" s="14">
        <f>SUMIF(Schedule!$A$4:$A$99,'Summary by Position'!A28,Schedule!$V$4:$V$99)</f>
        <v>0</v>
      </c>
      <c r="O28" s="25"/>
    </row>
    <row r="29" spans="1:15" ht="16.2" thickBot="1">
      <c r="A29" s="45" t="s">
        <v>58</v>
      </c>
      <c r="B29" s="46"/>
      <c r="C29" s="19"/>
      <c r="E29" s="14">
        <f>SUMIF(Schedule!$A$4:$A$99,'Summary by Position'!A29,Schedule!$V$4:$V$99)</f>
        <v>0</v>
      </c>
      <c r="O29" s="25"/>
    </row>
    <row r="30" spans="1:15" ht="15.6">
      <c r="A30" s="42" t="s">
        <v>59</v>
      </c>
      <c r="B30" s="46"/>
      <c r="C30" s="19"/>
      <c r="E30" s="14">
        <f>SUMIF(Schedule!$A$4:$A$99,'Summary by Position'!A30,Schedule!$V$4:$V$99)</f>
        <v>0</v>
      </c>
      <c r="O30" s="25"/>
    </row>
    <row r="31" spans="1:15" ht="15.6">
      <c r="A31" s="51"/>
      <c r="B31" s="46"/>
      <c r="C31" s="19"/>
      <c r="E31" s="14">
        <f>SUMIF(Schedule!$A$4:$A$99,'Summary by Position'!A31,Schedule!$V$4:$V$99)</f>
        <v>0</v>
      </c>
      <c r="O31" s="25"/>
    </row>
    <row r="32" spans="1:15" ht="15.6">
      <c r="A32" s="51"/>
      <c r="B32" s="46"/>
      <c r="C32" s="19"/>
      <c r="E32" s="14">
        <f>SUMIF(Schedule!$A$4:$A$99,'Summary by Position'!A32,Schedule!$V$4:$V$99)</f>
        <v>0</v>
      </c>
      <c r="O32" s="25"/>
    </row>
    <row r="33" spans="1:15" ht="18">
      <c r="A33" s="24" t="s">
        <v>60</v>
      </c>
      <c r="B33" s="52"/>
      <c r="C33" s="23"/>
      <c r="D33" s="1"/>
      <c r="E33" s="13"/>
      <c r="O33" s="25"/>
    </row>
    <row r="34" spans="1:15" ht="15.6">
      <c r="A34" s="44" t="s">
        <v>61</v>
      </c>
      <c r="B34" s="43"/>
      <c r="C34" s="19"/>
      <c r="E34" s="14">
        <f>SUMIF(Schedule!$A$4:$A$99,'Summary by Position'!A34,Schedule!$V$4:$V$99)</f>
        <v>0</v>
      </c>
      <c r="O34" s="25"/>
    </row>
    <row r="35" spans="1:15" ht="15.6">
      <c r="A35" s="44" t="s">
        <v>62</v>
      </c>
      <c r="B35" s="43"/>
      <c r="C35" s="19"/>
      <c r="E35" s="14">
        <f>SUMIF(Schedule!$A$4:$A$99,'Summary by Position'!A35,Schedule!$V$4:$V$99)</f>
        <v>0</v>
      </c>
      <c r="O35" s="25"/>
    </row>
    <row r="36" spans="1:15" ht="15.6">
      <c r="A36" s="44" t="s">
        <v>63</v>
      </c>
      <c r="B36" s="43"/>
      <c r="C36" s="19"/>
      <c r="E36" s="14">
        <f>SUMIF(Schedule!$A$4:$A$99,'Summary by Position'!A36,Schedule!$V$4:$V$99)</f>
        <v>0</v>
      </c>
      <c r="O36" s="25"/>
    </row>
    <row r="37" spans="1:15" ht="15.6">
      <c r="A37" s="44" t="s">
        <v>64</v>
      </c>
      <c r="B37" s="43"/>
      <c r="C37" s="19"/>
      <c r="E37" s="14">
        <f>SUMIF(Schedule!$A$4:$A$99,'Summary by Position'!A37,Schedule!$V$4:$V$99)</f>
        <v>0</v>
      </c>
      <c r="O37" s="25"/>
    </row>
    <row r="38" spans="1:15" ht="15.6">
      <c r="A38" s="44" t="s">
        <v>65</v>
      </c>
      <c r="B38" s="43"/>
      <c r="C38" s="19"/>
      <c r="E38" s="14">
        <f>SUMIF(Schedule!$A$4:$A$99,'Summary by Position'!A38,Schedule!$V$4:$V$99)</f>
        <v>0</v>
      </c>
      <c r="O38" s="25"/>
    </row>
    <row r="39" spans="1:15" ht="15.6">
      <c r="A39" s="44" t="s">
        <v>66</v>
      </c>
      <c r="B39" s="43"/>
      <c r="C39" s="19"/>
      <c r="E39" s="14">
        <f>SUMIF(Schedule!$A$4:$A$99,'Summary by Position'!A39,Schedule!$V$4:$V$99)</f>
        <v>0</v>
      </c>
      <c r="O39" s="25"/>
    </row>
    <row r="40" spans="1:15" ht="16.2" thickBot="1">
      <c r="A40" s="44" t="s">
        <v>67</v>
      </c>
      <c r="B40" s="43"/>
      <c r="C40" s="19"/>
      <c r="E40" s="14">
        <f>SUMIF(Schedule!$A$4:$A$99,'Summary by Position'!A40,Schedule!$V$4:$V$99)</f>
        <v>0</v>
      </c>
      <c r="F40" s="21"/>
      <c r="I40"/>
      <c r="O40" s="25"/>
    </row>
    <row r="41" spans="1:15" ht="15.6">
      <c r="A41" s="47" t="s">
        <v>68</v>
      </c>
      <c r="B41" s="43"/>
      <c r="C41" s="19"/>
      <c r="E41" s="14">
        <f>SUMIF(Schedule!$A$4:$A$99,'Summary by Position'!A41,Schedule!$V$4:$V$99)</f>
        <v>0</v>
      </c>
      <c r="F41" s="21"/>
      <c r="I41"/>
      <c r="O41" s="25"/>
    </row>
    <row r="42" spans="1:15" ht="15.6">
      <c r="A42" s="42" t="s">
        <v>69</v>
      </c>
      <c r="B42" s="43"/>
      <c r="C42" s="19"/>
      <c r="E42" s="14">
        <f>SUMIF(Schedule!$A$4:$A$99,'Summary by Position'!A42,Schedule!$V$4:$V$99)</f>
        <v>0</v>
      </c>
      <c r="F42" s="21"/>
      <c r="I42"/>
      <c r="O42" s="25"/>
    </row>
    <row r="43" spans="1:15" ht="15.6">
      <c r="A43" s="42" t="s">
        <v>70</v>
      </c>
      <c r="B43" s="46"/>
      <c r="C43" s="19"/>
      <c r="E43" s="14">
        <f>SUMIF(Schedule!$A$4:$A$99,'Summary by Position'!A43,Schedule!$V$4:$V$99)</f>
        <v>0</v>
      </c>
      <c r="F43" s="21"/>
      <c r="G43" s="4"/>
      <c r="H43" s="4"/>
      <c r="I43"/>
      <c r="O43" s="25"/>
    </row>
    <row r="44" spans="1:15" ht="15.6">
      <c r="A44" s="42" t="s">
        <v>71</v>
      </c>
      <c r="B44" s="46"/>
      <c r="C44" s="19"/>
      <c r="E44" s="14">
        <f>SUMIF(Schedule!$A$4:$A$99,'Summary by Position'!A44,Schedule!$V$4:$V$99)</f>
        <v>0</v>
      </c>
      <c r="F44" s="21"/>
      <c r="G44" s="4"/>
      <c r="H44" s="4"/>
      <c r="I44"/>
      <c r="O44" s="25"/>
    </row>
    <row r="45" spans="1:15" ht="16.2" thickBot="1">
      <c r="A45" s="45" t="s">
        <v>72</v>
      </c>
      <c r="B45" s="46"/>
      <c r="C45" s="19"/>
      <c r="E45" s="14">
        <f>SUMIF(Schedule!$A$4:$A$99,'Summary by Position'!A45,Schedule!$V$4:$V$99)</f>
        <v>0</v>
      </c>
      <c r="F45" s="21"/>
      <c r="G45" s="4"/>
      <c r="H45" s="4"/>
      <c r="I45"/>
      <c r="O45" s="25"/>
    </row>
    <row r="46" spans="1:15" ht="15.6">
      <c r="A46" s="53"/>
      <c r="B46" s="46"/>
      <c r="C46" s="19"/>
      <c r="E46" s="14">
        <f>SUMIF(Schedule!$A$4:$A$99,'Summary by Position'!A46,Schedule!$V$4:$V$99)</f>
        <v>0</v>
      </c>
      <c r="F46" s="21"/>
      <c r="G46" s="4"/>
      <c r="H46" s="4"/>
      <c r="I46"/>
      <c r="O46" s="25"/>
    </row>
    <row r="47" spans="1:15" ht="15.6">
      <c r="A47" s="53"/>
      <c r="B47" s="46"/>
      <c r="C47" s="19"/>
      <c r="E47" s="14">
        <f>SUMIF(Schedule!$A$4:$A$99,'Summary by Position'!A47,Schedule!$V$4:$V$99)</f>
        <v>0</v>
      </c>
      <c r="F47" s="21"/>
      <c r="G47" s="4"/>
      <c r="H47" s="4"/>
      <c r="I47"/>
      <c r="O47" s="25"/>
    </row>
    <row r="48" spans="1:15" ht="18">
      <c r="A48" s="23" t="s">
        <v>73</v>
      </c>
      <c r="B48" s="52"/>
      <c r="C48" s="23"/>
      <c r="D48" s="1"/>
      <c r="E48" s="13"/>
      <c r="F48" s="5"/>
      <c r="I48"/>
      <c r="O48" s="25"/>
    </row>
    <row r="49" spans="1:15" ht="15.6">
      <c r="A49" s="44" t="s">
        <v>74</v>
      </c>
      <c r="B49" s="46">
        <v>45</v>
      </c>
      <c r="C49" s="19"/>
      <c r="E49" s="14">
        <f>SUMIF(Schedule!$A$4:$A$99,'Summary by Position'!A49,Schedule!$V$4:$V$99)</f>
        <v>0</v>
      </c>
      <c r="F49" s="21"/>
      <c r="I49"/>
      <c r="O49" s="25"/>
    </row>
    <row r="50" spans="1:15" ht="16.2" thickBot="1">
      <c r="A50" s="45" t="s">
        <v>75</v>
      </c>
      <c r="B50" s="46"/>
      <c r="C50" s="19"/>
      <c r="E50" s="14">
        <f>SUMIF(Schedule!$A$4:$A$99,'Summary by Position'!A50,Schedule!$V$4:$V$99)</f>
        <v>0</v>
      </c>
      <c r="F50" s="21"/>
      <c r="I50"/>
      <c r="O50" s="25"/>
    </row>
    <row r="51" spans="1:15" ht="15.6">
      <c r="A51" s="44"/>
      <c r="B51" s="46"/>
      <c r="C51" s="19"/>
      <c r="E51" s="14">
        <f>SUMIF(Schedule!$A$4:$A$99,'Summary by Position'!A51,Schedule!$V$4:$V$99)</f>
        <v>0</v>
      </c>
      <c r="F51" s="21"/>
      <c r="I51"/>
      <c r="O51" s="25"/>
    </row>
    <row r="52" spans="1:15" ht="15.6">
      <c r="A52" s="19"/>
      <c r="B52" s="46"/>
      <c r="C52" s="19"/>
      <c r="E52" s="14">
        <f>SUMIF(Schedule!$A$4:$A$99,'Summary by Position'!A52,Schedule!$V$4:$V$99)</f>
        <v>0</v>
      </c>
      <c r="F52" s="21"/>
      <c r="I52"/>
      <c r="O52" s="25"/>
    </row>
    <row r="53" spans="1:15" ht="15.6">
      <c r="A53" s="19"/>
      <c r="B53" s="46"/>
      <c r="C53" s="19"/>
      <c r="E53" s="14">
        <f>SUMIF(Schedule!$A$4:$A$99,'Summary by Position'!A53,Schedule!$V$4:$V$99)</f>
        <v>0</v>
      </c>
      <c r="F53" s="21"/>
      <c r="I53"/>
      <c r="O53" s="25"/>
    </row>
    <row r="54" spans="6:15" ht="15">
      <c r="F54" s="21"/>
      <c r="I54"/>
      <c r="O54" s="25"/>
    </row>
    <row r="55" spans="6:15" ht="15">
      <c r="F55" s="21"/>
      <c r="I55"/>
      <c r="O55" s="25"/>
    </row>
    <row r="56" spans="6:15" ht="15">
      <c r="F56" s="21"/>
      <c r="O56" s="25"/>
    </row>
    <row r="57" ht="15">
      <c r="O57" s="25"/>
    </row>
    <row r="58" ht="15">
      <c r="O58" s="25"/>
    </row>
    <row r="59" ht="15">
      <c r="O59" s="25"/>
    </row>
    <row r="60" ht="15">
      <c r="O60" s="25"/>
    </row>
    <row r="61" ht="15">
      <c r="O61" s="25"/>
    </row>
    <row r="62" ht="15">
      <c r="O62" s="25"/>
    </row>
    <row r="63" ht="15">
      <c r="O63" s="25"/>
    </row>
    <row r="64" ht="15">
      <c r="O64" s="25"/>
    </row>
    <row r="65" ht="15">
      <c r="O65" s="25"/>
    </row>
    <row r="66" ht="15">
      <c r="O66" s="25"/>
    </row>
    <row r="67" ht="15">
      <c r="O67" s="25"/>
    </row>
    <row r="68" ht="15">
      <c r="O68" s="25"/>
    </row>
    <row r="69" ht="15">
      <c r="O69" s="25"/>
    </row>
    <row r="70" ht="15">
      <c r="O70" s="25"/>
    </row>
    <row r="71" ht="15">
      <c r="O71" s="25"/>
    </row>
    <row r="72" ht="15">
      <c r="O72" s="25"/>
    </row>
    <row r="73" ht="15">
      <c r="O73" s="25"/>
    </row>
    <row r="74" ht="15">
      <c r="O74" s="25"/>
    </row>
    <row r="75" ht="15">
      <c r="O75" s="25"/>
    </row>
    <row r="76" ht="15">
      <c r="O76" s="25"/>
    </row>
    <row r="77" ht="15">
      <c r="O77" s="25"/>
    </row>
    <row r="78" ht="15">
      <c r="O78" s="25"/>
    </row>
    <row r="79" ht="15">
      <c r="O79" s="25"/>
    </row>
    <row r="80" ht="15">
      <c r="O80" s="25"/>
    </row>
    <row r="81" ht="15">
      <c r="O81" s="25"/>
    </row>
    <row r="82" ht="15">
      <c r="O82" s="25"/>
    </row>
    <row r="83" ht="15">
      <c r="O83" s="25"/>
    </row>
    <row r="84" ht="15">
      <c r="O84" s="25"/>
    </row>
    <row r="85" ht="15">
      <c r="O85" s="25"/>
    </row>
    <row r="86" ht="15">
      <c r="O86" s="25"/>
    </row>
    <row r="87" ht="15">
      <c r="O87" s="25"/>
    </row>
    <row r="88" ht="15">
      <c r="O88" s="25"/>
    </row>
    <row r="89" ht="15">
      <c r="O89" s="25"/>
    </row>
    <row r="90" ht="15">
      <c r="O90" s="25"/>
    </row>
    <row r="91" ht="15">
      <c r="O91" s="25"/>
    </row>
    <row r="92" ht="15">
      <c r="O92" s="25"/>
    </row>
    <row r="93" ht="15">
      <c r="O93" s="25"/>
    </row>
  </sheetData>
  <sheetProtection password="DB9F" sheet="1"/>
  <conditionalFormatting sqref="E9:E21 E23:E32 E34:E47 E49:E53">
    <cfRule type="cellIs" priority="9" dxfId="0" operator="greaterThan" stopIfTrue="1">
      <formula>42</formula>
    </cfRule>
  </conditionalFormatting>
  <conditionalFormatting sqref="E1:E1048576">
    <cfRule type="cellIs" priority="7" dxfId="0" operator="greaterThan">
      <formula>40</formula>
    </cfRule>
  </conditionalFormatting>
  <printOptions headings="1"/>
  <pageMargins left="0.75" right="0.75" top="1" bottom="1" header="0.3" footer="0.3"/>
  <pageSetup fitToHeight="1" fitToWidth="1" horizontalDpi="600" verticalDpi="600" orientation="portrait" scale="79"/>
  <headerFooter>
    <oddHeader>&amp;R&amp;D/&amp;T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33"/>
  <sheetViews>
    <sheetView workbookViewId="0" topLeftCell="A1">
      <selection activeCell="D37" sqref="D37"/>
    </sheetView>
  </sheetViews>
  <sheetFormatPr defaultColWidth="11.00390625" defaultRowHeight="15"/>
  <sheetData>
    <row r="3" spans="1:2" ht="15">
      <c r="A3" t="s">
        <v>76</v>
      </c>
      <c r="B3">
        <v>1</v>
      </c>
    </row>
    <row r="4" spans="1:2" ht="15">
      <c r="A4" t="s">
        <v>77</v>
      </c>
      <c r="B4">
        <v>2</v>
      </c>
    </row>
    <row r="5" spans="1:2" ht="15">
      <c r="A5" t="s">
        <v>78</v>
      </c>
      <c r="B5">
        <v>3</v>
      </c>
    </row>
    <row r="6" spans="1:2" ht="15">
      <c r="A6" t="s">
        <v>79</v>
      </c>
      <c r="B6">
        <v>4</v>
      </c>
    </row>
    <row r="7" spans="1:2" ht="15">
      <c r="A7" t="s">
        <v>80</v>
      </c>
      <c r="B7">
        <v>5</v>
      </c>
    </row>
    <row r="8" spans="1:2" ht="15">
      <c r="A8" t="s">
        <v>81</v>
      </c>
      <c r="B8">
        <v>6</v>
      </c>
    </row>
    <row r="9" spans="1:2" ht="15">
      <c r="A9" t="s">
        <v>82</v>
      </c>
      <c r="B9">
        <v>7</v>
      </c>
    </row>
    <row r="10" spans="1:2" ht="15">
      <c r="A10" t="s">
        <v>83</v>
      </c>
      <c r="B10">
        <v>8</v>
      </c>
    </row>
    <row r="11" spans="1:2" ht="15">
      <c r="A11" t="s">
        <v>84</v>
      </c>
      <c r="B11">
        <v>9</v>
      </c>
    </row>
    <row r="12" spans="1:2" ht="15">
      <c r="A12" t="s">
        <v>85</v>
      </c>
      <c r="B12">
        <v>10</v>
      </c>
    </row>
    <row r="13" spans="1:2" ht="15">
      <c r="A13" t="s">
        <v>86</v>
      </c>
      <c r="B13">
        <v>11</v>
      </c>
    </row>
    <row r="14" spans="1:2" ht="15">
      <c r="A14" t="s">
        <v>87</v>
      </c>
      <c r="B14">
        <v>12</v>
      </c>
    </row>
    <row r="15" ht="15">
      <c r="B15">
        <v>13</v>
      </c>
    </row>
    <row r="16" ht="15">
      <c r="B16">
        <v>14</v>
      </c>
    </row>
    <row r="17" ht="15">
      <c r="B17">
        <v>15</v>
      </c>
    </row>
    <row r="18" ht="15">
      <c r="B18">
        <v>16</v>
      </c>
    </row>
    <row r="19" ht="15">
      <c r="B19">
        <v>17</v>
      </c>
    </row>
    <row r="20" ht="15">
      <c r="B20">
        <v>18</v>
      </c>
    </row>
    <row r="21" ht="15">
      <c r="B21">
        <v>19</v>
      </c>
    </row>
    <row r="22" ht="15">
      <c r="B22">
        <v>20</v>
      </c>
    </row>
    <row r="23" ht="15">
      <c r="B23">
        <v>21</v>
      </c>
    </row>
    <row r="24" ht="15">
      <c r="B24">
        <v>22</v>
      </c>
    </row>
    <row r="25" ht="15">
      <c r="B25">
        <v>23</v>
      </c>
    </row>
    <row r="26" ht="15">
      <c r="B26">
        <v>24</v>
      </c>
    </row>
    <row r="27" ht="15">
      <c r="B27">
        <v>25</v>
      </c>
    </row>
    <row r="28" ht="15">
      <c r="B28">
        <v>26</v>
      </c>
    </row>
    <row r="29" ht="15">
      <c r="B29">
        <v>27</v>
      </c>
    </row>
    <row r="30" ht="15">
      <c r="B30">
        <v>28</v>
      </c>
    </row>
    <row r="31" ht="15">
      <c r="B31">
        <v>29</v>
      </c>
    </row>
    <row r="32" ht="15">
      <c r="B32">
        <v>30</v>
      </c>
    </row>
    <row r="33" ht="15">
      <c r="B33">
        <v>31</v>
      </c>
    </row>
  </sheetData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alberdi</dc:creator>
  <cp:keywords/>
  <dc:description/>
  <cp:lastModifiedBy>Office Admin</cp:lastModifiedBy>
  <cp:lastPrinted>2018-07-10T18:04:15Z</cp:lastPrinted>
  <dcterms:created xsi:type="dcterms:W3CDTF">2013-11-17T20:26:17Z</dcterms:created>
  <dcterms:modified xsi:type="dcterms:W3CDTF">2018-07-10T18:14:16Z</dcterms:modified>
  <cp:category/>
  <cp:version/>
  <cp:contentType/>
  <cp:contentStatus/>
</cp:coreProperties>
</file>