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/>
  <bookViews>
    <workbookView xWindow="0" yWindow="456" windowWidth="25596" windowHeight="14484" activeTab="0"/>
  </bookViews>
  <sheets>
    <sheet name="Schedule" sheetId="2" r:id="rId1"/>
    <sheet name="Sheet2" sheetId="6" r:id="rId2"/>
    <sheet name="Summary by Position" sheetId="5" r:id="rId3"/>
    <sheet name="Sheet1" sheetId="3" r:id="rId4"/>
  </sheets>
  <definedNames>
    <definedName name="MONTH" localSheetId="3">'Sheet1'!$A$3:$A$14</definedName>
    <definedName name="MONTH">'Sheet1'!$A$3:$A$14</definedName>
    <definedName name="_xlnm.Print_Area" localSheetId="0">'Schedule'!$A$1:$X$124</definedName>
    <definedName name="_xlnm.Print_Area" localSheetId="2">'Summary by Position'!$A$1:$I$39</definedName>
    <definedName name="WED">'Sheet1'!$A$3:$A$14</definedName>
    <definedName name="WEEK_OF">'Sheet1'!$A$3:$A$14</definedName>
  </definedNames>
  <calcPr calcId="179017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<sst xmlns="http://schemas.openxmlformats.org/spreadsheetml/2006/main" count="159" uniqueCount="97">
  <si>
    <t>HERNDON SCHEDULES</t>
  </si>
  <si>
    <t>WEEK OF:</t>
  </si>
  <si>
    <t>TO</t>
  </si>
  <si>
    <t>MANAGEMENT PG.1</t>
  </si>
  <si>
    <t xml:space="preserve">Date: </t>
  </si>
  <si>
    <t>WED</t>
  </si>
  <si>
    <t>THU</t>
  </si>
  <si>
    <t>FRI</t>
  </si>
  <si>
    <t>SAT</t>
  </si>
  <si>
    <t>SUN</t>
  </si>
  <si>
    <t>MON</t>
  </si>
  <si>
    <t>TUE</t>
  </si>
  <si>
    <t>AM</t>
  </si>
  <si>
    <t>PM</t>
  </si>
  <si>
    <t>MANAGERS &amp; CASHIERS AM</t>
  </si>
  <si>
    <t>YESICA URBINA</t>
  </si>
  <si>
    <t>MIRELLA LOPEZ</t>
  </si>
  <si>
    <t>MANAGERS &amp; CASHIERS PM</t>
  </si>
  <si>
    <t>HENRY RODRIGUEZ</t>
  </si>
  <si>
    <t>HOST AM/PM</t>
  </si>
  <si>
    <t>SERVERS PG. 2</t>
  </si>
  <si>
    <t>Date:</t>
  </si>
  <si>
    <t>SERVERS AM</t>
  </si>
  <si>
    <t>ALMA MOTTA</t>
  </si>
  <si>
    <t>JUANA HERNANDEZ</t>
  </si>
  <si>
    <t>MELISA GONZALEZ</t>
  </si>
  <si>
    <t>BAYRON SANTOS</t>
  </si>
  <si>
    <t>SERVERS PM</t>
  </si>
  <si>
    <t xml:space="preserve">FOOD RUNNER </t>
  </si>
  <si>
    <t>COOKS PG.3</t>
  </si>
  <si>
    <t xml:space="preserve">   </t>
  </si>
  <si>
    <t>COOKS AM</t>
  </si>
  <si>
    <t>LILIANA SANCHEZ</t>
  </si>
  <si>
    <t xml:space="preserve">DIANA RIVAS </t>
  </si>
  <si>
    <t>MARLEN WELCHER</t>
  </si>
  <si>
    <t>AS</t>
  </si>
  <si>
    <t>L</t>
  </si>
  <si>
    <t>RAFAEL ROMAN</t>
  </si>
  <si>
    <t>DISHWASHER AM</t>
  </si>
  <si>
    <t>VICTOR MURILLO</t>
  </si>
  <si>
    <t>DISHWASHER PM</t>
  </si>
  <si>
    <t>FRANCISCO OROZCO</t>
  </si>
  <si>
    <t xml:space="preserve"> </t>
  </si>
  <si>
    <t>SUMMARY SHEET ( AM + PM)</t>
  </si>
  <si>
    <t>CHECK &amp; BALANCE</t>
  </si>
  <si>
    <t>Total Hrs (Schedule)</t>
  </si>
  <si>
    <t>Note:  Make sure names listed on "Schedule" page should be on this Summary list</t>
  </si>
  <si>
    <t>AUTHORIZED HOURS</t>
  </si>
  <si>
    <t>ADDL LOC</t>
  </si>
  <si>
    <t>AM + PM (Scheduled Hours)</t>
  </si>
  <si>
    <t>MANAGERS, CASHIERS &amp; BARTENDERS</t>
  </si>
  <si>
    <t>RUTH GARCIA</t>
  </si>
  <si>
    <t>KARLA URRUTIA</t>
  </si>
  <si>
    <t>CESAR VILLANUEVA</t>
  </si>
  <si>
    <t>ESMERALDA ARGUETA</t>
  </si>
  <si>
    <t>COOKS</t>
  </si>
  <si>
    <t>HECTOR GARCIA</t>
  </si>
  <si>
    <t>KAROLINA BONILLA</t>
  </si>
  <si>
    <t>MARIA HERNANDEZ</t>
  </si>
  <si>
    <t xml:space="preserve">ASTRID SANCHEZ  </t>
  </si>
  <si>
    <t>KEVIN MARTEL</t>
  </si>
  <si>
    <t>SERVERS</t>
  </si>
  <si>
    <t>DELIA ALATA</t>
  </si>
  <si>
    <t>GUSTAVO MOTTA</t>
  </si>
  <si>
    <t>WILLIAM ESCOBAR</t>
  </si>
  <si>
    <t>SANTOS VENTURA</t>
  </si>
  <si>
    <t>GUADALUPE SOSA</t>
  </si>
  <si>
    <t>DISHWASHERS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</si>
  <si>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</si>
  <si>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</si>
  <si>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</si>
  <si>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</si>
  <si>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</si>
  <si>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</si>
  <si>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</si>
  <si>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</si>
  <si>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</si>
  <si>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</si>
  <si>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</si>
  <si>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</si>
  <si>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REVISIONS Time: </t>
    </r>
  </si>
  <si>
    <t>F</t>
  </si>
  <si>
    <t>CARMEN AYALA</t>
  </si>
  <si>
    <t>R</t>
  </si>
  <si>
    <t>MELISSA GONZALEZ</t>
  </si>
  <si>
    <t>MARISELA AREVALO</t>
  </si>
  <si>
    <t>FLOR ROMERO</t>
  </si>
  <si>
    <t>CH</t>
  </si>
  <si>
    <t>CELSO VARGAS</t>
  </si>
  <si>
    <t xml:space="preserve">NAOMI QUIROZ </t>
  </si>
  <si>
    <t>SUSAN MORAN</t>
  </si>
  <si>
    <t xml:space="preserve">GABRIELLE MARTINEZ  </t>
  </si>
  <si>
    <t>DOUGLAS BARAHONA</t>
  </si>
  <si>
    <t>SAJID RASHID</t>
  </si>
  <si>
    <t>RTO</t>
  </si>
  <si>
    <t>ARACELY RIVAS</t>
  </si>
  <si>
    <t>FX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</si>
</sst>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;@"/>
    <numFmt numFmtId="165" formatCode="[$-409]h:mm\ AM/PM;@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6" fillId="2" borderId="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0" fillId="0" borderId="0" xfId="0" applyFill="1"/>
    <xf numFmtId="43" fontId="0" fillId="0" borderId="0" xfId="18" applyFont="1"/>
    <xf numFmtId="43" fontId="0" fillId="0" borderId="0" xfId="18" applyFont="1" applyFill="1"/>
    <xf numFmtId="43" fontId="0" fillId="0" borderId="2" xfId="18" applyFont="1" applyBorder="1"/>
    <xf numFmtId="0" fontId="5" fillId="0" borderId="0" xfId="0" applyFont="1"/>
    <xf numFmtId="0" fontId="7" fillId="3" borderId="0" xfId="0" applyFont="1" applyFill="1" applyAlignment="1">
      <alignment horizontal="right"/>
    </xf>
    <xf numFmtId="0" fontId="9" fillId="0" borderId="0" xfId="0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center"/>
      <protection hidden="1"/>
    </xf>
    <xf numFmtId="166" fontId="11" fillId="0" borderId="0" xfId="0" applyNumberFormat="1" applyFont="1" applyProtection="1">
      <protection hidden="1"/>
    </xf>
    <xf numFmtId="0" fontId="6" fillId="2" borderId="3" xfId="0" applyFont="1" applyFill="1" applyBorder="1" applyAlignment="1" applyProtection="1">
      <alignment/>
      <protection hidden="1"/>
    </xf>
    <xf numFmtId="166" fontId="10" fillId="4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0" fillId="0" borderId="0" xfId="0" applyProtection="1">
      <protection locked="0"/>
    </xf>
    <xf numFmtId="0" fontId="0" fillId="5" borderId="0" xfId="0" applyFill="1"/>
    <xf numFmtId="0" fontId="10" fillId="5" borderId="0" xfId="0" applyFont="1" applyFill="1" applyAlignment="1" applyProtection="1">
      <alignment horizontal="center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left" wrapText="1"/>
      <protection locked="0"/>
    </xf>
    <xf numFmtId="0" fontId="0" fillId="0" borderId="4" xfId="0" applyBorder="1" applyProtection="1">
      <protection locked="0"/>
    </xf>
    <xf numFmtId="0" fontId="6" fillId="2" borderId="4" xfId="0" applyFont="1" applyFill="1" applyBorder="1" applyAlignment="1" applyProtection="1">
      <alignment/>
      <protection locked="0"/>
    </xf>
    <xf numFmtId="0" fontId="0" fillId="0" borderId="4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4" fillId="0" borderId="4" xfId="0" applyFont="1" applyBorder="1" applyAlignment="1" applyProtection="1">
      <alignment horizontal="center" wrapText="1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/>
      <protection locked="0"/>
    </xf>
    <xf numFmtId="0" fontId="4" fillId="0" borderId="4" xfId="0" applyFont="1" applyFill="1" applyBorder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8" xfId="0" applyFont="1" applyFill="1" applyBorder="1" applyProtection="1">
      <protection locked="0"/>
    </xf>
    <xf numFmtId="0" fontId="4" fillId="0" borderId="9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11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2" fontId="16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vertical="center"/>
    </xf>
    <xf numFmtId="18" fontId="0" fillId="6" borderId="0" xfId="0" applyNumberFormat="1" applyFont="1" applyFill="1" applyAlignment="1">
      <alignment horizontal="center"/>
    </xf>
    <xf numFmtId="164" fontId="6" fillId="6" borderId="0" xfId="0" applyNumberFormat="1" applyFont="1" applyFill="1" applyAlignment="1">
      <alignment horizontal="left"/>
    </xf>
    <xf numFmtId="0" fontId="6" fillId="7" borderId="0" xfId="0" applyFont="1" applyFill="1"/>
    <xf numFmtId="0" fontId="17" fillId="8" borderId="0" xfId="0" applyFont="1" applyFill="1" applyAlignment="1">
      <alignment vertical="center"/>
    </xf>
    <xf numFmtId="16" fontId="6" fillId="8" borderId="0" xfId="0" applyNumberFormat="1" applyFont="1" applyFill="1" applyAlignment="1">
      <alignment horizontal="center"/>
    </xf>
    <xf numFmtId="164" fontId="6" fillId="8" borderId="0" xfId="0" applyNumberFormat="1" applyFont="1" applyFill="1" applyAlignment="1">
      <alignment horizontal="center"/>
    </xf>
    <xf numFmtId="164" fontId="6" fillId="8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/>
    <xf numFmtId="164" fontId="8" fillId="0" borderId="15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8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/>
    <xf numFmtId="165" fontId="8" fillId="0" borderId="4" xfId="0" applyNumberFormat="1" applyFont="1" applyFill="1" applyBorder="1" applyAlignment="1">
      <alignment horizontal="center"/>
    </xf>
    <xf numFmtId="0" fontId="4" fillId="0" borderId="4" xfId="0" applyFont="1" applyFill="1" applyBorder="1"/>
    <xf numFmtId="165" fontId="8" fillId="0" borderId="0" xfId="0" applyNumberFormat="1" applyFont="1" applyFill="1" applyBorder="1" applyAlignment="1">
      <alignment horizontal="center"/>
    </xf>
    <xf numFmtId="18" fontId="6" fillId="6" borderId="0" xfId="0" applyNumberFormat="1" applyFont="1" applyFill="1" applyAlignment="1">
      <alignment horizontal="center"/>
    </xf>
    <xf numFmtId="0" fontId="6" fillId="0" borderId="0" xfId="0" applyFont="1" applyFill="1"/>
    <xf numFmtId="18" fontId="6" fillId="8" borderId="0" xfId="0" applyNumberFormat="1" applyFont="1" applyFill="1" applyAlignment="1">
      <alignment horizontal="center"/>
    </xf>
    <xf numFmtId="164" fontId="6" fillId="8" borderId="0" xfId="0" applyNumberFormat="1" applyFont="1" applyFill="1"/>
    <xf numFmtId="0" fontId="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0" fontId="14" fillId="0" borderId="0" xfId="0" applyFont="1" applyFill="1"/>
    <xf numFmtId="164" fontId="8" fillId="2" borderId="0" xfId="0" applyNumberFormat="1" applyFont="1" applyFill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14" fillId="0" borderId="0" xfId="0" applyFont="1" applyFill="1" applyBorder="1"/>
    <xf numFmtId="18" fontId="8" fillId="0" borderId="0" xfId="0" applyNumberFormat="1" applyFont="1" applyFill="1" applyBorder="1" applyAlignment="1">
      <alignment horizontal="center"/>
    </xf>
    <xf numFmtId="165" fontId="20" fillId="0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18" fontId="8" fillId="0" borderId="4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4" fillId="0" borderId="0" xfId="0" applyFont="1"/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18" fontId="8" fillId="0" borderId="0" xfId="0" applyNumberFormat="1" applyFont="1" applyFill="1" applyAlignment="1">
      <alignment horizontal="center"/>
    </xf>
    <xf numFmtId="0" fontId="8" fillId="5" borderId="4" xfId="0" applyFont="1" applyFill="1" applyBorder="1"/>
    <xf numFmtId="0" fontId="8" fillId="8" borderId="4" xfId="0" applyFont="1" applyFill="1" applyBorder="1"/>
    <xf numFmtId="18" fontId="8" fillId="8" borderId="4" xfId="0" applyNumberFormat="1" applyFont="1" applyFill="1" applyBorder="1" applyAlignment="1">
      <alignment horizontal="center"/>
    </xf>
    <xf numFmtId="165" fontId="8" fillId="5" borderId="4" xfId="0" applyNumberFormat="1" applyFont="1" applyFill="1" applyBorder="1" applyAlignment="1">
      <alignment horizontal="center"/>
    </xf>
    <xf numFmtId="165" fontId="8" fillId="8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64" fontId="15" fillId="5" borderId="0" xfId="0" applyNumberFormat="1" applyFont="1" applyFill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color rgb="FF9C0006"/>
        <condense val="0"/>
        <extend val="0"/>
      </font>
      <border/>
    </dxf>
    <dxf>
      <font>
        <color rgb="FF9C0006"/>
        <condense val="0"/>
        <extend val="0"/>
      </font>
      <border/>
    </dxf>
    <dxf>
      <font>
        <color rgb="FF9C0006"/>
        <condense val="0"/>
        <extend val="0"/>
      </font>
      <border/>
    </dxf>
    <dxf>
      <font>
        <color rgb="FF9C0006"/>
        <condense val="0"/>
        <extend val="0"/>
      </font>
      <border/>
    </dxf>
    <dxf>
      <font>
        <color rgb="FF9C0006"/>
        <condense val="0"/>
        <extend val="0"/>
      </font>
      <border/>
    </dxf>
    <dxf>
      <font>
        <color rgb="FF9C0006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111</xdr:row>
      <xdr:rowOff>57150</xdr:rowOff>
    </xdr:from>
    <xdr:ext cx="6457950" cy="1581150"/>
    <xdr:sp macro="" textlink="">
      <xdr:nvSpPr>
        <xdr:cNvPr id="9321" name="Object 20" hidden="1"/>
        <xdr:cNvSpPr>
          <a:spLocks noChangeArrowheads="1"/>
        </xdr:cNvSpPr>
      </xdr:nvSpPr>
      <xdr:spPr bwMode="auto">
        <a:xfrm>
          <a:off x="495300" y="27479625"/>
          <a:ext cx="6457950" cy="1581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12</xdr:col>
      <xdr:colOff>28575</xdr:colOff>
      <xdr:row>111</xdr:row>
      <xdr:rowOff>133350</xdr:rowOff>
    </xdr:from>
    <xdr:ext cx="6381750" cy="1466850"/>
    <xdr:sp macro="" textlink="">
      <xdr:nvSpPr>
        <xdr:cNvPr id="9322" name="Object 24" hidden="1"/>
        <xdr:cNvSpPr>
          <a:spLocks noChangeArrowheads="1"/>
        </xdr:cNvSpPr>
      </xdr:nvSpPr>
      <xdr:spPr bwMode="auto">
        <a:xfrm>
          <a:off x="8124825" y="27555825"/>
          <a:ext cx="6381750" cy="1466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352425</xdr:colOff>
      <xdr:row>29</xdr:row>
      <xdr:rowOff>190500</xdr:rowOff>
    </xdr:from>
    <xdr:ext cx="6905625" cy="3105150"/>
    <xdr:sp macro="" textlink="">
      <xdr:nvSpPr>
        <xdr:cNvPr id="9323" name="Object 27" hidden="1"/>
        <xdr:cNvSpPr>
          <a:spLocks noChangeArrowheads="1"/>
        </xdr:cNvSpPr>
      </xdr:nvSpPr>
      <xdr:spPr bwMode="auto">
        <a:xfrm>
          <a:off x="533400" y="7781925"/>
          <a:ext cx="6905625" cy="3105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12</xdr:col>
      <xdr:colOff>600075</xdr:colOff>
      <xdr:row>30</xdr:row>
      <xdr:rowOff>57150</xdr:rowOff>
    </xdr:from>
    <xdr:ext cx="5181600" cy="2924175"/>
    <xdr:sp macro="" textlink="">
      <xdr:nvSpPr>
        <xdr:cNvPr id="9324" name="Object 28" hidden="1"/>
        <xdr:cNvSpPr>
          <a:spLocks noChangeArrowheads="1"/>
        </xdr:cNvSpPr>
      </xdr:nvSpPr>
      <xdr:spPr bwMode="auto">
        <a:xfrm>
          <a:off x="8696325" y="7848600"/>
          <a:ext cx="5181600" cy="2924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238125</xdr:colOff>
      <xdr:row>70</xdr:row>
      <xdr:rowOff>76200</xdr:rowOff>
    </xdr:from>
    <xdr:ext cx="6419850" cy="1990725"/>
    <xdr:sp macro="" textlink="">
      <xdr:nvSpPr>
        <xdr:cNvPr id="9325" name="Object 29" hidden="1"/>
        <xdr:cNvSpPr>
          <a:spLocks noChangeArrowheads="1"/>
        </xdr:cNvSpPr>
      </xdr:nvSpPr>
      <xdr:spPr bwMode="auto">
        <a:xfrm>
          <a:off x="419100" y="17602200"/>
          <a:ext cx="6419850" cy="1990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11</xdr:col>
      <xdr:colOff>666750</xdr:colOff>
      <xdr:row>70</xdr:row>
      <xdr:rowOff>152400</xdr:rowOff>
    </xdr:from>
    <xdr:ext cx="6162675" cy="1905000"/>
    <xdr:sp macro="" textlink="">
      <xdr:nvSpPr>
        <xdr:cNvPr id="9326" name="Object 30" hidden="1"/>
        <xdr:cNvSpPr>
          <a:spLocks noChangeArrowheads="1"/>
        </xdr:cNvSpPr>
      </xdr:nvSpPr>
      <xdr:spPr bwMode="auto">
        <a:xfrm>
          <a:off x="8010525" y="17678400"/>
          <a:ext cx="6162675" cy="190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771525</xdr:colOff>
      <xdr:row>29</xdr:row>
      <xdr:rowOff>114300</xdr:rowOff>
    </xdr:from>
    <xdr:ext cx="6486525" cy="3028950"/>
    <xdr:sp macro="" textlink="">
      <xdr:nvSpPr>
        <xdr:cNvPr id="9327" name="Object 1" hidden="1"/>
        <xdr:cNvSpPr>
          <a:spLocks noChangeArrowheads="1"/>
        </xdr:cNvSpPr>
      </xdr:nvSpPr>
      <xdr:spPr bwMode="auto">
        <a:xfrm>
          <a:off x="952500" y="7705725"/>
          <a:ext cx="6486525" cy="3028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12</xdr:col>
      <xdr:colOff>257175</xdr:colOff>
      <xdr:row>30</xdr:row>
      <xdr:rowOff>114300</xdr:rowOff>
    </xdr:from>
    <xdr:ext cx="5676900" cy="2743200"/>
    <xdr:sp macro="" textlink="">
      <xdr:nvSpPr>
        <xdr:cNvPr id="9328" name="Object 2" hidden="1"/>
        <xdr:cNvSpPr>
          <a:spLocks noChangeArrowheads="1"/>
        </xdr:cNvSpPr>
      </xdr:nvSpPr>
      <xdr:spPr bwMode="auto">
        <a:xfrm>
          <a:off x="8353425" y="7905750"/>
          <a:ext cx="5676900" cy="274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1114425</xdr:colOff>
      <xdr:row>71</xdr:row>
      <xdr:rowOff>28575</xdr:rowOff>
    </xdr:from>
    <xdr:ext cx="5743575" cy="2000250"/>
    <xdr:sp macro="" textlink="">
      <xdr:nvSpPr>
        <xdr:cNvPr id="9329" name="Object 3" hidden="1"/>
        <xdr:cNvSpPr>
          <a:spLocks noChangeArrowheads="1"/>
        </xdr:cNvSpPr>
      </xdr:nvSpPr>
      <xdr:spPr bwMode="auto">
        <a:xfrm>
          <a:off x="1295400" y="17802225"/>
          <a:ext cx="5743575" cy="2000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</xdr:col>
      <xdr:colOff>647700</xdr:colOff>
      <xdr:row>111</xdr:row>
      <xdr:rowOff>190500</xdr:rowOff>
    </xdr:from>
    <xdr:ext cx="5734050" cy="2400300"/>
    <xdr:sp macro="" textlink="">
      <xdr:nvSpPr>
        <xdr:cNvPr id="9330" name="Object 5" hidden="1"/>
        <xdr:cNvSpPr>
          <a:spLocks noChangeArrowheads="1"/>
        </xdr:cNvSpPr>
      </xdr:nvSpPr>
      <xdr:spPr bwMode="auto">
        <a:xfrm>
          <a:off x="828675" y="27612975"/>
          <a:ext cx="5734050" cy="2400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oneCellAnchor>
    <xdr:from>
      <xdr:col>11</xdr:col>
      <xdr:colOff>619125</xdr:colOff>
      <xdr:row>112</xdr:row>
      <xdr:rowOff>0</xdr:rowOff>
    </xdr:from>
    <xdr:ext cx="6153150" cy="2286000"/>
    <xdr:sp macro="" textlink="">
      <xdr:nvSpPr>
        <xdr:cNvPr id="9331" name="Object 6" hidden="1"/>
        <xdr:cNvSpPr>
          <a:spLocks noChangeArrowheads="1"/>
        </xdr:cNvSpPr>
      </xdr:nvSpPr>
      <xdr:spPr bwMode="auto">
        <a:xfrm>
          <a:off x="7962900" y="27622500"/>
          <a:ext cx="6153150" cy="2286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oneCellAnchor>
  <xdr:twoCellAnchor>
    <xdr:from>
      <xdr:col>12</xdr:col>
      <xdr:colOff>142875</xdr:colOff>
      <xdr:row>110</xdr:row>
      <xdr:rowOff>152400</xdr:rowOff>
    </xdr:from>
    <xdr:to>
      <xdr:col>20</xdr:col>
      <xdr:colOff>314325</xdr:colOff>
      <xdr:row>118</xdr:row>
      <xdr:rowOff>152400</xdr:rowOff>
    </xdr:to>
    <xdr:sp macro="" textlink="">
      <xdr:nvSpPr>
        <xdr:cNvPr id="9332" name="Object 56" hidden="1"/>
        <xdr:cNvSpPr>
          <a:spLocks noChangeArrowheads="1"/>
        </xdr:cNvSpPr>
      </xdr:nvSpPr>
      <xdr:spPr bwMode="auto">
        <a:xfrm>
          <a:off x="8239125" y="27384375"/>
          <a:ext cx="4591050" cy="1590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28575</xdr:colOff>
      <xdr:row>69</xdr:row>
      <xdr:rowOff>28575</xdr:rowOff>
    </xdr:from>
    <xdr:to>
      <xdr:col>20</xdr:col>
      <xdr:colOff>228600</xdr:colOff>
      <xdr:row>77</xdr:row>
      <xdr:rowOff>161925</xdr:rowOff>
    </xdr:to>
    <xdr:sp macro="" textlink="">
      <xdr:nvSpPr>
        <xdr:cNvPr id="9333" name="Object 57" hidden="1"/>
        <xdr:cNvSpPr>
          <a:spLocks noChangeArrowheads="1"/>
        </xdr:cNvSpPr>
      </xdr:nvSpPr>
      <xdr:spPr bwMode="auto">
        <a:xfrm>
          <a:off x="8124825" y="17325975"/>
          <a:ext cx="4619625" cy="2076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95250</xdr:colOff>
      <xdr:row>29</xdr:row>
      <xdr:rowOff>104775</xdr:rowOff>
    </xdr:from>
    <xdr:to>
      <xdr:col>20</xdr:col>
      <xdr:colOff>266700</xdr:colOff>
      <xdr:row>36</xdr:row>
      <xdr:rowOff>38100</xdr:rowOff>
    </xdr:to>
    <xdr:sp macro="" textlink="">
      <xdr:nvSpPr>
        <xdr:cNvPr id="9334" name="Object 58" hidden="1"/>
        <xdr:cNvSpPr>
          <a:spLocks noChangeArrowheads="1"/>
        </xdr:cNvSpPr>
      </xdr:nvSpPr>
      <xdr:spPr bwMode="auto">
        <a:xfrm>
          <a:off x="8191500" y="7696200"/>
          <a:ext cx="459105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0</xdr:colOff>
      <xdr:row>27</xdr:row>
      <xdr:rowOff>76200</xdr:rowOff>
    </xdr:from>
    <xdr:to>
      <xdr:col>17</xdr:col>
      <xdr:colOff>676275</xdr:colOff>
      <xdr:row>38</xdr:row>
      <xdr:rowOff>257175</xdr:rowOff>
    </xdr:to>
    <xdr:pic>
      <xdr:nvPicPr>
        <xdr:cNvPr id="17" name="Picture 1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3800" y="7267575"/>
          <a:ext cx="7734300" cy="2381250"/>
        </a:xfrm>
        <a:prstGeom prst="rect">
          <a:avLst/>
        </a:prstGeom>
        <a:ln>
          <a:noFill/>
        </a:ln>
        <a:effectLst>
          <a:outerShdw blurRad="190500" algn="tl" rotWithShape="0">
            <a:prstClr val="black">
              <a:alpha val="7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16"/>
  <sheetViews>
    <sheetView tabSelected="1" zoomScale="70" zoomScaleNormal="70" zoomScalePageLayoutView="70" workbookViewId="0" topLeftCell="A22">
      <selection activeCell="U35" sqref="U35"/>
    </sheetView>
  </sheetViews>
  <sheetFormatPr defaultColWidth="11.28125" defaultRowHeight="15"/>
  <cols>
    <col min="1" max="1" width="2.7109375" style="54" customWidth="1"/>
    <col min="2" max="2" width="30.7109375" style="54" bestFit="1" customWidth="1"/>
    <col min="3" max="4" width="11.28125" style="55" customWidth="1"/>
    <col min="5" max="5" width="3.00390625" style="54" customWidth="1"/>
    <col min="6" max="7" width="11.28125" style="55" customWidth="1"/>
    <col min="8" max="8" width="2.7109375" style="54" customWidth="1"/>
    <col min="9" max="9" width="11.28125" style="55" customWidth="1"/>
    <col min="10" max="10" width="11.28125" style="54" customWidth="1"/>
    <col min="11" max="11" width="3.28125" style="54" customWidth="1"/>
    <col min="12" max="12" width="11.28125" style="55" customWidth="1"/>
    <col min="13" max="13" width="11.28125" style="54" customWidth="1"/>
    <col min="14" max="14" width="3.28125" style="55" customWidth="1"/>
    <col min="15" max="15" width="11.28125" style="54" customWidth="1"/>
    <col min="16" max="16" width="11.28125" style="55" customWidth="1"/>
    <col min="17" max="17" width="3.28125" style="55" customWidth="1"/>
    <col min="18" max="18" width="11.28125" style="54" customWidth="1"/>
    <col min="19" max="19" width="11.28125" style="55" customWidth="1"/>
    <col min="20" max="20" width="3.28125" style="55" customWidth="1"/>
    <col min="21" max="21" width="11.28125" style="54" customWidth="1"/>
    <col min="22" max="22" width="11.28125" style="55" customWidth="1"/>
    <col min="23" max="23" width="3.28125" style="55" customWidth="1"/>
    <col min="24" max="24" width="7.28125" style="58" customWidth="1"/>
    <col min="25" max="16384" width="11.28125" style="54" customWidth="1"/>
  </cols>
  <sheetData>
    <row r="1" spans="6:10" ht="25.5" customHeight="1">
      <c r="F1" s="56"/>
      <c r="G1" s="54"/>
      <c r="J1" s="57" t="s">
        <v>0</v>
      </c>
    </row>
    <row r="2" spans="2:24" ht="24" customHeight="1">
      <c r="B2" s="59" t="s">
        <v>1</v>
      </c>
      <c r="C2" s="121">
        <v>43292</v>
      </c>
      <c r="D2" s="121"/>
      <c r="E2" s="54" t="s">
        <v>2</v>
      </c>
      <c r="F2" s="121">
        <v>43298</v>
      </c>
      <c r="G2" s="121"/>
      <c r="H2" s="60"/>
      <c r="I2" s="60"/>
      <c r="J2" s="60"/>
      <c r="K2" s="61"/>
      <c r="L2" s="61"/>
      <c r="U2" s="57" t="s">
        <v>3</v>
      </c>
      <c r="W2" s="57"/>
      <c r="X2" s="62"/>
    </row>
    <row r="3" spans="2:12" ht="9.75" customHeight="1">
      <c r="B3" s="59"/>
      <c r="C3" s="63"/>
      <c r="D3" s="63"/>
      <c r="F3" s="63"/>
      <c r="G3" s="63"/>
      <c r="H3" s="60"/>
      <c r="I3" s="60"/>
      <c r="J3" s="60"/>
      <c r="K3" s="61"/>
      <c r="L3" s="61"/>
    </row>
    <row r="4" spans="2:13" ht="21.75" customHeight="1">
      <c r="B4" s="64" t="s">
        <v>80</v>
      </c>
      <c r="C4" s="65"/>
      <c r="D4" s="66" t="s">
        <v>4</v>
      </c>
      <c r="E4" s="67"/>
      <c r="F4" s="68"/>
      <c r="G4" s="69"/>
      <c r="H4" s="70"/>
      <c r="I4" s="71"/>
      <c r="J4" s="59"/>
      <c r="K4" s="55"/>
      <c r="L4" s="54"/>
      <c r="M4" s="55"/>
    </row>
    <row r="5" spans="2:24" s="72" customFormat="1" ht="13.5" customHeight="1">
      <c r="B5" s="106"/>
      <c r="C5" s="127" t="s">
        <v>5</v>
      </c>
      <c r="D5" s="127"/>
      <c r="E5" s="106"/>
      <c r="F5" s="127" t="s">
        <v>6</v>
      </c>
      <c r="G5" s="127"/>
      <c r="H5" s="106"/>
      <c r="I5" s="127" t="s">
        <v>7</v>
      </c>
      <c r="J5" s="127"/>
      <c r="K5" s="107"/>
      <c r="L5" s="127" t="s">
        <v>8</v>
      </c>
      <c r="M5" s="127"/>
      <c r="N5" s="107"/>
      <c r="O5" s="127" t="s">
        <v>9</v>
      </c>
      <c r="P5" s="127"/>
      <c r="Q5" s="107"/>
      <c r="R5" s="127" t="s">
        <v>10</v>
      </c>
      <c r="S5" s="127"/>
      <c r="T5" s="107"/>
      <c r="U5" s="127" t="s">
        <v>11</v>
      </c>
      <c r="V5" s="127"/>
      <c r="W5" s="107"/>
      <c r="X5" s="108" t="s">
        <v>12</v>
      </c>
    </row>
    <row r="6" spans="2:24" ht="15.75" customHeight="1">
      <c r="B6" s="80"/>
      <c r="C6" s="126">
        <v>43292</v>
      </c>
      <c r="D6" s="126"/>
      <c r="E6" s="109"/>
      <c r="F6" s="126">
        <v>43293</v>
      </c>
      <c r="G6" s="126"/>
      <c r="H6" s="109"/>
      <c r="I6" s="126">
        <v>43294</v>
      </c>
      <c r="J6" s="126"/>
      <c r="K6" s="110"/>
      <c r="L6" s="126">
        <v>43295</v>
      </c>
      <c r="M6" s="126"/>
      <c r="N6" s="110"/>
      <c r="O6" s="126">
        <v>43296</v>
      </c>
      <c r="P6" s="126"/>
      <c r="Q6" s="110"/>
      <c r="R6" s="126">
        <v>43297</v>
      </c>
      <c r="S6" s="126"/>
      <c r="T6" s="110"/>
      <c r="U6" s="126">
        <v>43298</v>
      </c>
      <c r="V6" s="126"/>
      <c r="W6" s="110"/>
      <c r="X6" s="111" t="s">
        <v>13</v>
      </c>
    </row>
    <row r="7" spans="2:24" ht="20.25" customHeight="1">
      <c r="B7" s="118" t="s">
        <v>14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</row>
    <row r="8" spans="2:24" ht="20.25" customHeight="1">
      <c r="B8" s="104"/>
      <c r="C8" s="118">
        <v>2</v>
      </c>
      <c r="D8" s="118"/>
      <c r="E8" s="104"/>
      <c r="F8" s="118">
        <v>2</v>
      </c>
      <c r="G8" s="118"/>
      <c r="H8" s="104"/>
      <c r="I8" s="118">
        <v>2</v>
      </c>
      <c r="J8" s="118"/>
      <c r="K8" s="104"/>
      <c r="L8" s="118">
        <v>2</v>
      </c>
      <c r="M8" s="118"/>
      <c r="N8" s="104"/>
      <c r="O8" s="118">
        <v>2</v>
      </c>
      <c r="P8" s="118"/>
      <c r="Q8" s="104"/>
      <c r="R8" s="118">
        <v>1.5</v>
      </c>
      <c r="S8" s="118"/>
      <c r="T8" s="104"/>
      <c r="U8" s="118">
        <v>1.5</v>
      </c>
      <c r="V8" s="118"/>
      <c r="W8" s="104"/>
      <c r="X8" s="104"/>
    </row>
    <row r="9" spans="2:24" ht="22.5" customHeight="1">
      <c r="B9" s="82" t="s">
        <v>15</v>
      </c>
      <c r="C9" s="79">
        <v>0.1875</v>
      </c>
      <c r="D9" s="79">
        <v>0.5833333333333334</v>
      </c>
      <c r="E9" s="80"/>
      <c r="F9" s="79">
        <v>0.1875</v>
      </c>
      <c r="G9" s="79">
        <v>0.5833333333333334</v>
      </c>
      <c r="H9" s="80"/>
      <c r="I9" s="81">
        <v>0.1875</v>
      </c>
      <c r="J9" s="81">
        <v>0.5833333333333334</v>
      </c>
      <c r="K9" s="81" t="s">
        <v>81</v>
      </c>
      <c r="L9" s="81">
        <v>0.375</v>
      </c>
      <c r="M9" s="81">
        <v>0.5833333333333334</v>
      </c>
      <c r="N9" s="81"/>
      <c r="O9" s="81">
        <v>0.23958333333333334</v>
      </c>
      <c r="P9" s="81">
        <v>0.5416666666666666</v>
      </c>
      <c r="Q9" s="81" t="s">
        <v>81</v>
      </c>
      <c r="R9" s="81"/>
      <c r="S9" s="81"/>
      <c r="T9" s="81"/>
      <c r="U9" s="81"/>
      <c r="V9" s="81"/>
      <c r="W9" s="81"/>
      <c r="X9" s="95">
        <f>IF((OR((D9=""),(C9=""))),0,IF((D9&lt;C9),(((D9-C9)*24)+24),((D9-C9)*24)))+IF((OR((G9=""),(F9=""))),0,IF((G9&lt;F9),(((G9-F9)*24)+24),((G9-F9)*24)))+IF((OR((J9=""),(I9=""))),0,IF((J9&lt;I9),(((J9-I9)*24)+24),((J9-I9)*24)))+IF((OR((M9=""),(L9=""))),0,IF((M9&lt;L9),(((M9-L9)*24)+24),((M9-L9)*24)))+IF((OR((P9=""),(O9=""))),0,IF((P9&lt;O9),(((P9-O9)*24)+24),((P9-O9)*24)))+IF((OR((S9=""),(R9=""))),0,IF((S9&lt;R9),(((S9-R9)*24)+24),((S9-R9)*24)))+IF((OR((V9=""),(U9=""))),0,IF((V9&lt;U9),(((V9-U9)*24)+24),((V9-U9)*24)))</f>
        <v>40.75</v>
      </c>
    </row>
    <row r="10" spans="2:24" ht="22.5" customHeight="1">
      <c r="B10" s="82" t="s">
        <v>16</v>
      </c>
      <c r="C10" s="79">
        <v>0.25</v>
      </c>
      <c r="D10" s="79">
        <v>0.4583333333333333</v>
      </c>
      <c r="E10" s="80"/>
      <c r="F10" s="81">
        <v>0.25</v>
      </c>
      <c r="G10" s="81">
        <v>0.5416666666666666</v>
      </c>
      <c r="H10" s="80"/>
      <c r="I10" s="81" t="s">
        <v>94</v>
      </c>
      <c r="J10" s="81"/>
      <c r="K10" s="81" t="s">
        <v>83</v>
      </c>
      <c r="L10" s="79" t="s">
        <v>94</v>
      </c>
      <c r="M10" s="79"/>
      <c r="N10" s="81" t="s">
        <v>83</v>
      </c>
      <c r="O10" s="81" t="s">
        <v>94</v>
      </c>
      <c r="P10" s="81"/>
      <c r="Q10" s="81"/>
      <c r="R10" s="81"/>
      <c r="S10" s="81"/>
      <c r="T10" s="81"/>
      <c r="U10" s="81">
        <v>0.19791666666666666</v>
      </c>
      <c r="V10" s="81">
        <v>0.5833333333333334</v>
      </c>
      <c r="W10" s="81"/>
      <c r="X10" s="95">
        <f aca="true" t="shared" si="0" ref="X10:X16">IF((OR((D10=""),(C10=""))),0,IF((D10&lt;C10),(((D10-C10)*24)+24),((D10-C10)*24)))+IF((OR((G10=""),(F10=""))),0,IF((G10&lt;F10),(((G10-F10)*24)+24),((G10-F10)*24)))+IF((OR((J10=""),(I10=""))),0,IF((J10&lt;I10),(((J10-I10)*24)+24),((J10-I10)*24)))+IF((OR((M10=""),(L10=""))),0,IF((M10&lt;L10),(((M10-L10)*24)+24),((M10-L10)*24)))+IF((OR((P10=""),(O10=""))),0,IF((P10&lt;O10),(((P10-O10)*24)+24),((P10-O10)*24)))+IF((OR((S10=""),(R10=""))),0,IF((S10&lt;R10),(((S10-R10)*24)+24),((S10-R10)*24)))+IF((OR((V10=""),(U10=""))),0,IF((V10&lt;U10),(((V10-U10)*24)+24),((V10-U10)*24)))</f>
        <v>21.25</v>
      </c>
    </row>
    <row r="11" spans="2:24" ht="22.5" customHeight="1">
      <c r="B11" s="82" t="s">
        <v>52</v>
      </c>
      <c r="C11" s="79"/>
      <c r="D11" s="79"/>
      <c r="E11" s="80"/>
      <c r="F11" s="81"/>
      <c r="G11" s="81"/>
      <c r="H11" s="80"/>
      <c r="I11" s="81"/>
      <c r="J11" s="81"/>
      <c r="K11" s="81"/>
      <c r="L11" s="79"/>
      <c r="M11" s="79"/>
      <c r="N11" s="81"/>
      <c r="O11" s="83"/>
      <c r="P11" s="83"/>
      <c r="Q11" s="81"/>
      <c r="R11" s="81">
        <v>0.1875</v>
      </c>
      <c r="S11" s="81">
        <v>0.5833333333333334</v>
      </c>
      <c r="T11" s="81"/>
      <c r="U11" s="81"/>
      <c r="V11" s="81"/>
      <c r="W11" s="81"/>
      <c r="X11" s="95">
        <f t="shared" si="0"/>
        <v>9.5</v>
      </c>
    </row>
    <row r="12" spans="2:24" ht="22.5" customHeight="1">
      <c r="B12" s="82" t="s">
        <v>91</v>
      </c>
      <c r="C12" s="112">
        <v>0.25</v>
      </c>
      <c r="D12" s="112">
        <v>0.5833333333333334</v>
      </c>
      <c r="E12" s="80"/>
      <c r="F12" s="81">
        <v>0.25</v>
      </c>
      <c r="G12" s="81">
        <v>0.5416666666666666</v>
      </c>
      <c r="H12" s="80"/>
      <c r="I12" s="81">
        <v>0.20833333333333334</v>
      </c>
      <c r="J12" s="81">
        <v>0.5833333333333334</v>
      </c>
      <c r="K12" s="81"/>
      <c r="L12" s="79">
        <v>0.25</v>
      </c>
      <c r="M12" s="79">
        <v>0.5833333333333334</v>
      </c>
      <c r="N12" s="81"/>
      <c r="O12" s="112">
        <v>0.25</v>
      </c>
      <c r="P12" s="112">
        <v>0.5833333333333334</v>
      </c>
      <c r="Q12" s="81"/>
      <c r="R12" s="81"/>
      <c r="S12" s="81"/>
      <c r="T12" s="81"/>
      <c r="W12" s="81"/>
      <c r="X12" s="95">
        <f t="shared" si="0"/>
        <v>40</v>
      </c>
    </row>
    <row r="13" spans="2:24" ht="22.5" customHeight="1">
      <c r="B13" s="82" t="s">
        <v>89</v>
      </c>
      <c r="C13" s="81"/>
      <c r="D13" s="81"/>
      <c r="E13" s="80"/>
      <c r="F13" s="81"/>
      <c r="G13" s="81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>
        <v>0.25</v>
      </c>
      <c r="S13" s="81">
        <v>0.4583333333333333</v>
      </c>
      <c r="T13" s="81"/>
      <c r="U13" s="81">
        <v>0.25</v>
      </c>
      <c r="V13" s="81">
        <v>0.4583333333333333</v>
      </c>
      <c r="W13" s="81"/>
      <c r="X13" s="95">
        <f t="shared" si="0"/>
        <v>10</v>
      </c>
    </row>
    <row r="14" spans="2:24" ht="22.5" customHeight="1">
      <c r="B14" s="82" t="s">
        <v>18</v>
      </c>
      <c r="C14" s="81"/>
      <c r="D14" s="81"/>
      <c r="E14" s="80"/>
      <c r="F14" s="81"/>
      <c r="G14" s="81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95">
        <f t="shared" si="0"/>
        <v>0</v>
      </c>
    </row>
    <row r="15" spans="2:24" ht="22.5" customHeight="1">
      <c r="B15" s="82" t="s">
        <v>95</v>
      </c>
      <c r="C15" s="81"/>
      <c r="D15" s="81"/>
      <c r="E15" s="80"/>
      <c r="F15" s="81"/>
      <c r="G15" s="81"/>
      <c r="H15" s="80"/>
      <c r="I15" s="81"/>
      <c r="J15" s="81"/>
      <c r="K15" s="81"/>
      <c r="L15" s="81">
        <v>0.19791666666666666</v>
      </c>
      <c r="M15" s="81">
        <v>0.4166666666666667</v>
      </c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95">
        <f t="shared" si="0"/>
        <v>5.250000000000001</v>
      </c>
    </row>
    <row r="16" spans="2:24" ht="22.5" customHeight="1">
      <c r="B16" s="82" t="s">
        <v>93</v>
      </c>
      <c r="C16" s="81"/>
      <c r="D16" s="81"/>
      <c r="E16" s="80"/>
      <c r="F16" s="81"/>
      <c r="G16" s="81"/>
      <c r="H16" s="80"/>
      <c r="I16" s="81"/>
      <c r="J16" s="81"/>
      <c r="K16" s="81"/>
      <c r="L16" s="81"/>
      <c r="M16" s="81"/>
      <c r="N16" s="81"/>
      <c r="O16" s="81">
        <v>0.375</v>
      </c>
      <c r="P16" s="81">
        <v>0.625</v>
      </c>
      <c r="Q16" s="81"/>
      <c r="R16" s="81"/>
      <c r="S16" s="81"/>
      <c r="T16" s="81"/>
      <c r="U16" s="81"/>
      <c r="V16" s="81"/>
      <c r="W16" s="81"/>
      <c r="X16" s="95">
        <f t="shared" si="0"/>
        <v>6</v>
      </c>
    </row>
    <row r="17" spans="2:24" ht="19.5" customHeight="1">
      <c r="B17" s="118" t="s">
        <v>17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</row>
    <row r="18" spans="2:24" ht="19.5" customHeight="1">
      <c r="B18" s="104"/>
      <c r="C18" s="118">
        <v>1</v>
      </c>
      <c r="D18" s="118"/>
      <c r="E18" s="104"/>
      <c r="F18" s="118">
        <v>1</v>
      </c>
      <c r="G18" s="118"/>
      <c r="H18" s="104"/>
      <c r="I18" s="118">
        <v>1</v>
      </c>
      <c r="J18" s="118"/>
      <c r="K18" s="104"/>
      <c r="L18" s="118">
        <v>1</v>
      </c>
      <c r="M18" s="118"/>
      <c r="N18" s="104"/>
      <c r="O18" s="118">
        <v>1</v>
      </c>
      <c r="P18" s="118"/>
      <c r="Q18" s="104"/>
      <c r="R18" s="118">
        <v>1</v>
      </c>
      <c r="S18" s="118"/>
      <c r="T18" s="104"/>
      <c r="U18" s="118">
        <v>1</v>
      </c>
      <c r="V18" s="118"/>
      <c r="W18" s="104"/>
      <c r="X18" s="102"/>
    </row>
    <row r="19" spans="2:24" ht="22.5" customHeight="1">
      <c r="B19" s="82" t="s">
        <v>93</v>
      </c>
      <c r="C19" s="81"/>
      <c r="D19" s="81"/>
      <c r="E19" s="81"/>
      <c r="F19" s="81">
        <v>0.7083333333333334</v>
      </c>
      <c r="G19" s="81">
        <v>0.16666666666666666</v>
      </c>
      <c r="H19" s="80"/>
      <c r="I19" s="79">
        <v>0.7083333333333334</v>
      </c>
      <c r="J19" s="79">
        <v>0.16666666666666666</v>
      </c>
      <c r="K19" s="81"/>
      <c r="L19" s="81">
        <v>0.7083333333333334</v>
      </c>
      <c r="M19" s="81">
        <v>0.16666666666666666</v>
      </c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95">
        <f aca="true" t="shared" si="1" ref="X19:X23">IF((OR((D19=""),(C19=""))),0,IF((D19&lt;C19),(((D19-C19)*24)+24),((D19-C19)*24)))+IF((OR((G19=""),(F19=""))),0,IF((G19&lt;F19),(((G19-F19)*24)+24),((G19-F19)*24)))+IF((OR((J19=""),(I19=""))),0,IF((J19&lt;I19),(((J19-I19)*24)+24),((J19-I19)*24)))+IF((OR((M19=""),(L19=""))),0,IF((M19&lt;L19),(((M19-L19)*24)+24),((M19-L19)*24)))+IF((OR((P19=""),(O19=""))),0,IF((P19&lt;O19),(((P19-O19)*24)+24),((P19-O19)*24)))+IF((OR((S19=""),(R19=""))),0,IF((S19&lt;R19),(((S19-R19)*24)+24),((S19-R19)*24)))+IF((OR((V19=""),(U19=""))),0,IF((V19&lt;U19),(((V19-U19)*24)+24),((V19-U19)*24)))</f>
        <v>32.99999999999999</v>
      </c>
    </row>
    <row r="20" spans="2:24" ht="22.5" customHeight="1">
      <c r="B20" s="82" t="s">
        <v>92</v>
      </c>
      <c r="C20" s="81"/>
      <c r="D20" s="81"/>
      <c r="E20" s="81"/>
      <c r="F20" s="81"/>
      <c r="G20" s="81"/>
      <c r="H20" s="80"/>
      <c r="I20" s="79">
        <v>0.5833333333333334</v>
      </c>
      <c r="J20" s="79">
        <v>0.9375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95">
        <f t="shared" si="1"/>
        <v>8.5</v>
      </c>
    </row>
    <row r="21" spans="2:24" ht="22.5" customHeight="1">
      <c r="B21" s="82" t="s">
        <v>91</v>
      </c>
      <c r="C21" s="81"/>
      <c r="D21" s="81"/>
      <c r="E21" s="81"/>
      <c r="F21" s="81"/>
      <c r="G21" s="81"/>
      <c r="H21" s="80"/>
      <c r="I21" s="79"/>
      <c r="J21" s="79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95">
        <f t="shared" si="1"/>
        <v>0</v>
      </c>
    </row>
    <row r="22" spans="2:24" ht="22.5" customHeight="1">
      <c r="B22" s="82" t="s">
        <v>18</v>
      </c>
      <c r="C22" s="79">
        <v>0.5833333333333334</v>
      </c>
      <c r="D22" s="79">
        <v>0.8958333333333334</v>
      </c>
      <c r="E22" s="80"/>
      <c r="F22" s="79">
        <v>0.5833333333333334</v>
      </c>
      <c r="G22" s="79">
        <v>0.875</v>
      </c>
      <c r="H22" s="80"/>
      <c r="I22" s="101"/>
      <c r="J22" s="80"/>
      <c r="K22" s="81"/>
      <c r="L22" s="80"/>
      <c r="M22" s="80"/>
      <c r="N22" s="81"/>
      <c r="O22" s="81">
        <v>0.5833333333333334</v>
      </c>
      <c r="P22" s="81">
        <v>0.8958333333333334</v>
      </c>
      <c r="Q22" s="81"/>
      <c r="R22" s="81">
        <v>0.5833333333333334</v>
      </c>
      <c r="S22" s="81">
        <v>0.8958333333333334</v>
      </c>
      <c r="T22" s="81"/>
      <c r="U22" s="81">
        <v>0.5833333333333334</v>
      </c>
      <c r="V22" s="81">
        <v>0.8958333333333334</v>
      </c>
      <c r="W22" s="81"/>
      <c r="X22" s="95">
        <f t="shared" si="1"/>
        <v>37</v>
      </c>
    </row>
    <row r="23" spans="2:24" ht="22.5" customHeight="1">
      <c r="B23" s="82" t="s">
        <v>15</v>
      </c>
      <c r="C23" s="79"/>
      <c r="D23" s="79"/>
      <c r="E23" s="81"/>
      <c r="F23" s="81"/>
      <c r="G23" s="81"/>
      <c r="H23" s="80"/>
      <c r="I23" s="79"/>
      <c r="J23" s="79"/>
      <c r="K23" s="81"/>
      <c r="L23" s="79">
        <v>0.5833333333333334</v>
      </c>
      <c r="M23" s="79">
        <v>0.9375</v>
      </c>
      <c r="N23" s="81"/>
      <c r="O23" s="81"/>
      <c r="P23" s="81"/>
      <c r="Q23" s="81"/>
      <c r="R23" s="81"/>
      <c r="S23" s="81"/>
      <c r="T23" s="81"/>
      <c r="U23" s="80"/>
      <c r="V23" s="101"/>
      <c r="W23" s="81"/>
      <c r="X23" s="95">
        <f t="shared" si="1"/>
        <v>8.5</v>
      </c>
    </row>
    <row r="24" spans="2:24" ht="19.5" customHeight="1">
      <c r="B24" s="118" t="s">
        <v>19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</row>
    <row r="25" spans="2:24" ht="19.5" customHeight="1">
      <c r="B25" s="104"/>
      <c r="C25" s="118">
        <v>1</v>
      </c>
      <c r="D25" s="118"/>
      <c r="E25" s="104"/>
      <c r="F25" s="118">
        <v>1</v>
      </c>
      <c r="G25" s="118"/>
      <c r="H25" s="104"/>
      <c r="I25" s="118">
        <v>1</v>
      </c>
      <c r="J25" s="118"/>
      <c r="K25" s="104"/>
      <c r="L25" s="118">
        <v>1</v>
      </c>
      <c r="M25" s="118"/>
      <c r="N25" s="104"/>
      <c r="O25" s="118">
        <v>1</v>
      </c>
      <c r="P25" s="118"/>
      <c r="Q25" s="104"/>
      <c r="R25" s="118">
        <v>1</v>
      </c>
      <c r="S25" s="118"/>
      <c r="T25" s="104"/>
      <c r="U25" s="118">
        <v>1</v>
      </c>
      <c r="V25" s="118"/>
      <c r="W25" s="104"/>
      <c r="X25" s="104"/>
    </row>
    <row r="26" spans="2:24" ht="22.5" customHeight="1">
      <c r="B26" s="82"/>
      <c r="C26" s="81"/>
      <c r="D26" s="81"/>
      <c r="E26" s="81"/>
      <c r="F26" s="81"/>
      <c r="G26" s="81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95">
        <f>IF((OR((D26=""),(C26=""))),0,IF((D26&lt;C26),(((D26-C26)*24)+24),((D26-C26)*24)))+IF((OR((G26=""),(F26=""))),0,IF((G26&lt;F26),(((G26-F26)*24)+24),((G26-F26)*24)))+IF((OR((J26=""),(I26=""))),0,IF((J26&lt;I26),(((J26-I26)*24)+24),((J26-I26)*24)))+IF((OR((M26=""),(L26=""))),0,IF((M26&lt;L26),(((M26-L26)*24)+24),((M26-L26)*24)))+IF((OR((P26=""),(O26=""))),0,IF((P26&lt;O26),(((P26-O26)*24)+24),((P26-O26)*24)))+IF((OR((S26=""),(R26=""))),0,IF((S26&lt;R26),(((S26-R26)*24)+24),((S26-R26)*24)))+IF((OR((V26=""),(U26=""))),0,IF((V26&lt;U26),(((V26-U26)*24)+24),((V26-U26)*24)))</f>
        <v>0</v>
      </c>
    </row>
    <row r="27" spans="2:24" ht="22.5" customHeight="1">
      <c r="B27" s="82"/>
      <c r="C27" s="81"/>
      <c r="D27" s="81"/>
      <c r="E27" s="81"/>
      <c r="F27" s="81"/>
      <c r="G27" s="81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95">
        <f aca="true" t="shared" si="2" ref="X27">IF((OR((D27=""),(C27=""))),0,IF((D27&lt;C27),(((D27-C27)*24)+24),((D27-C27)*24)))+IF((OR((G27=""),(F27=""))),0,IF((G27&lt;F27),(((G27-F27)*24)+24),((G27-F27)*24)))+IF((OR((J27=""),(I27=""))),0,IF((J27&lt;I27),(((J27-I27)*24)+24),((J27-I27)*24)))+IF((OR((M27=""),(L27=""))),0,IF((M27&lt;L27),(((M27-L27)*24)+24),((M27-L27)*24)))+IF((OR((P27=""),(O27=""))),0,IF((P27&lt;O27),(((P27-O27)*24)+24),((P27-O27)*24)))+IF((OR((S27=""),(R27=""))),0,IF((S27&lt;R27),(((S27-R27)*24)+24),((S27-R27)*24)))+IF((OR((V27=""),(U27=""))),0,IF((V27&lt;U27),(((V27-U27)*24)+24),((V27-U27)*24)))</f>
        <v>0</v>
      </c>
    </row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52.5" customHeight="1"/>
    <row r="40" spans="6:10" ht="25.5" customHeight="1">
      <c r="F40" s="56"/>
      <c r="G40" s="54"/>
      <c r="J40" s="57" t="s">
        <v>0</v>
      </c>
    </row>
    <row r="41" spans="2:24" ht="26.25">
      <c r="B41" s="59" t="s">
        <v>1</v>
      </c>
      <c r="C41" s="121">
        <v>43292</v>
      </c>
      <c r="D41" s="121"/>
      <c r="E41" s="54" t="s">
        <v>2</v>
      </c>
      <c r="F41" s="121">
        <v>43298</v>
      </c>
      <c r="G41" s="121"/>
      <c r="H41" s="60"/>
      <c r="I41" s="60"/>
      <c r="J41" s="60"/>
      <c r="K41" s="61"/>
      <c r="L41" s="61"/>
      <c r="V41" s="57" t="s">
        <v>20</v>
      </c>
      <c r="W41" s="57"/>
      <c r="X41" s="62"/>
    </row>
    <row r="42" spans="2:13" ht="21.75" customHeight="1" thickBot="1">
      <c r="B42" s="64" t="s">
        <v>80</v>
      </c>
      <c r="C42" s="84"/>
      <c r="D42" s="66" t="s">
        <v>21</v>
      </c>
      <c r="E42" s="85"/>
      <c r="F42" s="68"/>
      <c r="G42" s="86"/>
      <c r="H42" s="70"/>
      <c r="I42" s="87"/>
      <c r="J42" s="59"/>
      <c r="K42" s="55"/>
      <c r="L42" s="54"/>
      <c r="M42" s="55"/>
    </row>
    <row r="43" spans="3:24" s="72" customFormat="1" ht="13.5" customHeight="1">
      <c r="C43" s="119" t="s">
        <v>5</v>
      </c>
      <c r="D43" s="120"/>
      <c r="F43" s="119" t="s">
        <v>6</v>
      </c>
      <c r="G43" s="120"/>
      <c r="I43" s="119" t="s">
        <v>7</v>
      </c>
      <c r="J43" s="120"/>
      <c r="K43" s="73"/>
      <c r="L43" s="119" t="s">
        <v>8</v>
      </c>
      <c r="M43" s="120"/>
      <c r="N43" s="73"/>
      <c r="O43" s="119" t="s">
        <v>9</v>
      </c>
      <c r="P43" s="120"/>
      <c r="Q43" s="73"/>
      <c r="R43" s="119" t="s">
        <v>10</v>
      </c>
      <c r="S43" s="120"/>
      <c r="T43" s="73"/>
      <c r="U43" s="119" t="s">
        <v>11</v>
      </c>
      <c r="V43" s="120"/>
      <c r="W43" s="74"/>
      <c r="X43" s="75" t="s">
        <v>12</v>
      </c>
    </row>
    <row r="44" spans="3:24" ht="15.75" customHeight="1">
      <c r="C44" s="124">
        <v>43292</v>
      </c>
      <c r="D44" s="125"/>
      <c r="E44" s="76"/>
      <c r="F44" s="124">
        <v>43293</v>
      </c>
      <c r="G44" s="125"/>
      <c r="H44" s="76"/>
      <c r="I44" s="122">
        <v>43294</v>
      </c>
      <c r="J44" s="123"/>
      <c r="K44" s="77"/>
      <c r="L44" s="122">
        <v>43295</v>
      </c>
      <c r="M44" s="123"/>
      <c r="N44" s="77"/>
      <c r="O44" s="122">
        <v>43296</v>
      </c>
      <c r="P44" s="123"/>
      <c r="Q44" s="77"/>
      <c r="R44" s="122">
        <v>43297</v>
      </c>
      <c r="S44" s="123"/>
      <c r="T44" s="77"/>
      <c r="U44" s="122">
        <v>43298</v>
      </c>
      <c r="V44" s="123"/>
      <c r="W44" s="78"/>
      <c r="X44" s="58" t="s">
        <v>13</v>
      </c>
    </row>
    <row r="45" spans="2:24" ht="19.5" customHeight="1">
      <c r="B45" s="118" t="s">
        <v>22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</row>
    <row r="46" spans="2:24" ht="19.5" customHeight="1">
      <c r="B46" s="100"/>
      <c r="C46" s="118">
        <v>3</v>
      </c>
      <c r="D46" s="118"/>
      <c r="E46" s="100"/>
      <c r="F46" s="118">
        <v>3</v>
      </c>
      <c r="G46" s="118"/>
      <c r="H46" s="100"/>
      <c r="I46" s="118">
        <v>3</v>
      </c>
      <c r="J46" s="118"/>
      <c r="K46" s="100"/>
      <c r="L46" s="118">
        <v>5</v>
      </c>
      <c r="M46" s="118"/>
      <c r="N46" s="100"/>
      <c r="O46" s="118">
        <v>5</v>
      </c>
      <c r="P46" s="118"/>
      <c r="Q46" s="100"/>
      <c r="R46" s="118">
        <v>2</v>
      </c>
      <c r="S46" s="118"/>
      <c r="T46" s="100"/>
      <c r="U46" s="118">
        <v>2</v>
      </c>
      <c r="V46" s="118"/>
      <c r="W46" s="100"/>
      <c r="X46" s="100"/>
    </row>
    <row r="47" spans="2:24" ht="20.25" customHeight="1">
      <c r="B47" s="82" t="s">
        <v>23</v>
      </c>
      <c r="C47" s="79">
        <v>0.4583333333333333</v>
      </c>
      <c r="D47" s="79">
        <v>0.6666666666666666</v>
      </c>
      <c r="E47" s="80"/>
      <c r="F47" s="79"/>
      <c r="G47" s="79"/>
      <c r="H47" s="80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95">
        <f>IF((OR((D47=""),(C47=""))),0,IF((D47&lt;C47),(((D47-C47)*24)+24),((D47-C47)*24)))+IF((OR((G47=""),(F47=""))),0,IF((G47&lt;F47),(((G47-F47)*24)+24),((G47-F47)*24)))+IF((OR((J47=""),(I47=""))),0,IF((J47&lt;I47),(((J47-I47)*24)+24),((J47-I47)*24)))+IF((OR((M47=""),(L47=""))),0,IF((M47&lt;L47),(((M47-L47)*24)+24),((M47-L47)*24)))+IF((OR((P47=""),(O47=""))),0,IF((P47&lt;O47),(((P47-O47)*24)+24),((P47-O47)*24)))+IF((OR((S47=""),(R47=""))),0,IF((S47&lt;R47),(((S47-R47)*24)+24),((S47-R47)*24)))+IF((OR((V47=""),(U47=""))),0,IF((V47&lt;U47),(((V47-U47)*24)+24),((V47-U47)*24)))</f>
        <v>5</v>
      </c>
    </row>
    <row r="48" spans="2:24" ht="23.25" customHeight="1">
      <c r="B48" s="82" t="s">
        <v>24</v>
      </c>
      <c r="C48" s="79"/>
      <c r="D48" s="79"/>
      <c r="E48" s="80"/>
      <c r="F48" s="81">
        <v>0.375</v>
      </c>
      <c r="G48" s="81">
        <v>0.6666666666666666</v>
      </c>
      <c r="H48" s="80"/>
      <c r="I48" s="81">
        <v>0.375</v>
      </c>
      <c r="J48" s="81">
        <v>0.6666666666666666</v>
      </c>
      <c r="K48" s="80"/>
      <c r="L48" s="81">
        <v>0.25</v>
      </c>
      <c r="M48" s="81">
        <v>0.5833333333333334</v>
      </c>
      <c r="N48" s="81"/>
      <c r="O48" s="81">
        <v>0.3125</v>
      </c>
      <c r="P48" s="81">
        <v>0.6666666666666666</v>
      </c>
      <c r="Q48" s="81"/>
      <c r="R48" s="103">
        <v>0.25</v>
      </c>
      <c r="S48" s="79">
        <v>0.6666666666666666</v>
      </c>
      <c r="T48" s="101"/>
      <c r="U48" s="103">
        <v>0.25</v>
      </c>
      <c r="V48" s="79">
        <v>0.5833333333333334</v>
      </c>
      <c r="W48" s="81"/>
      <c r="X48" s="95">
        <f aca="true" t="shared" si="3" ref="X48:X53">IF((OR((D48=""),(C48=""))),0,IF((D48&lt;C48),(((D48-C48)*24)+24),((D48-C48)*24)))+IF((OR((G48=""),(F48=""))),0,IF((G48&lt;F48),(((G48-F48)*24)+24),((G48-F48)*24)))+IF((OR((J48=""),(I48=""))),0,IF((J48&lt;I48),(((J48-I48)*24)+24),((J48-I48)*24)))+IF((OR((M48=""),(L48=""))),0,IF((M48&lt;L48),(((M48-L48)*24)+24),((M48-L48)*24)))+IF((OR((P48=""),(O48=""))),0,IF((P48&lt;O48),(((P48-O48)*24)+24),((P48-O48)*24)))+IF((OR((S48=""),(R48=""))),0,IF((S48&lt;R48),(((S48-R48)*24)+24),((S48-R48)*24)))+IF((OR((V48=""),(U48=""))),0,IF((V48&lt;U48),(((V48-U48)*24)+24),((V48-U48)*24)))</f>
        <v>48.5</v>
      </c>
    </row>
    <row r="49" spans="2:24" ht="22.5" customHeight="1">
      <c r="B49" s="82" t="s">
        <v>84</v>
      </c>
      <c r="C49" s="79">
        <v>0.25</v>
      </c>
      <c r="D49" s="79">
        <v>0.5833333333333334</v>
      </c>
      <c r="E49" s="80"/>
      <c r="F49" s="81">
        <v>0.25</v>
      </c>
      <c r="G49" s="81">
        <v>0.5833333333333334</v>
      </c>
      <c r="H49" s="80"/>
      <c r="I49" s="81">
        <v>0.25</v>
      </c>
      <c r="J49" s="81">
        <v>0.5833333333333334</v>
      </c>
      <c r="K49" s="81"/>
      <c r="L49" s="81">
        <v>0.3125</v>
      </c>
      <c r="M49" s="81">
        <v>0.6666666666666666</v>
      </c>
      <c r="N49" s="81"/>
      <c r="O49" s="81">
        <v>0.25</v>
      </c>
      <c r="P49" s="81">
        <v>0.5833333333333334</v>
      </c>
      <c r="Q49" s="81"/>
      <c r="R49" s="81"/>
      <c r="S49" s="81"/>
      <c r="T49" s="81"/>
      <c r="U49" s="81"/>
      <c r="V49" s="81"/>
      <c r="W49" s="81"/>
      <c r="X49" s="95">
        <f t="shared" si="3"/>
        <v>40.5</v>
      </c>
    </row>
    <row r="50" spans="2:24" ht="22.5" customHeight="1">
      <c r="B50" s="82" t="s">
        <v>18</v>
      </c>
      <c r="C50" s="79"/>
      <c r="D50" s="79"/>
      <c r="E50" s="80"/>
      <c r="F50" s="81"/>
      <c r="G50" s="81"/>
      <c r="H50" s="80"/>
      <c r="I50" s="81"/>
      <c r="J50" s="81"/>
      <c r="K50" s="81"/>
      <c r="L50" s="81"/>
      <c r="M50" s="81"/>
      <c r="N50" s="81"/>
      <c r="O50" s="81">
        <v>0.375</v>
      </c>
      <c r="P50" s="81">
        <v>0.5833333333333334</v>
      </c>
      <c r="Q50" s="81"/>
      <c r="R50" s="81">
        <v>0.375</v>
      </c>
      <c r="S50" s="81">
        <v>0.5833333333333334</v>
      </c>
      <c r="T50" s="81"/>
      <c r="U50" s="81"/>
      <c r="V50" s="81"/>
      <c r="W50" s="81"/>
      <c r="X50" s="95">
        <f t="shared" si="3"/>
        <v>10.000000000000002</v>
      </c>
    </row>
    <row r="51" spans="2:24" ht="22.5" customHeight="1">
      <c r="B51" s="82" t="s">
        <v>92</v>
      </c>
      <c r="C51" s="79"/>
      <c r="D51" s="79"/>
      <c r="E51" s="80"/>
      <c r="F51" s="81"/>
      <c r="G51" s="81"/>
      <c r="H51" s="80"/>
      <c r="I51" s="81"/>
      <c r="J51" s="81"/>
      <c r="K51" s="81"/>
      <c r="L51" s="81">
        <v>0.375</v>
      </c>
      <c r="M51" s="81">
        <v>0.5833333333333334</v>
      </c>
      <c r="N51" s="81"/>
      <c r="O51" s="81">
        <v>0.375</v>
      </c>
      <c r="P51" s="81">
        <v>0.5833333333333334</v>
      </c>
      <c r="Q51" s="81"/>
      <c r="R51" s="81"/>
      <c r="S51" s="81"/>
      <c r="T51" s="81"/>
      <c r="U51" s="81"/>
      <c r="V51" s="81"/>
      <c r="W51" s="81"/>
      <c r="X51" s="95">
        <f t="shared" si="3"/>
        <v>10.000000000000002</v>
      </c>
    </row>
    <row r="52" spans="2:24" ht="22.5" customHeight="1">
      <c r="B52" s="82" t="s">
        <v>26</v>
      </c>
      <c r="C52" s="79"/>
      <c r="D52" s="79"/>
      <c r="E52" s="80"/>
      <c r="F52" s="81"/>
      <c r="G52" s="81"/>
      <c r="H52" s="80"/>
      <c r="I52" s="81"/>
      <c r="J52" s="81"/>
      <c r="K52" s="81"/>
      <c r="L52" s="81">
        <v>0.375</v>
      </c>
      <c r="M52" s="81">
        <v>0.5833333333333334</v>
      </c>
      <c r="N52" s="81"/>
      <c r="O52" s="81"/>
      <c r="P52" s="81"/>
      <c r="Q52" s="81"/>
      <c r="R52" s="81"/>
      <c r="S52" s="81"/>
      <c r="T52" s="81"/>
      <c r="U52" s="81">
        <v>0.4166666666666667</v>
      </c>
      <c r="V52" s="81">
        <v>0.6666666666666666</v>
      </c>
      <c r="W52" s="81"/>
      <c r="X52" s="95">
        <f t="shared" si="3"/>
        <v>11</v>
      </c>
    </row>
    <row r="53" spans="2:24" ht="22.5" customHeight="1">
      <c r="B53" s="82" t="s">
        <v>86</v>
      </c>
      <c r="C53" s="79"/>
      <c r="D53" s="79"/>
      <c r="E53" s="80"/>
      <c r="F53" s="81"/>
      <c r="G53" s="81"/>
      <c r="H53" s="80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95">
        <f t="shared" si="3"/>
        <v>0</v>
      </c>
    </row>
    <row r="54" spans="2:24" ht="22.5" customHeight="1" hidden="1">
      <c r="B54" s="82"/>
      <c r="C54" s="79"/>
      <c r="D54" s="79"/>
      <c r="E54" s="80"/>
      <c r="F54" s="81"/>
      <c r="G54" s="81"/>
      <c r="H54" s="80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95">
        <f aca="true" t="shared" si="4" ref="X54:X57">IF((OR((D54=""),(C54=""))),0,IF((D54&lt;C54),(((D54-C54)*24)+24),((D54-C54)*24)))+IF((OR((G54=""),(F54=""))),0,IF((G54&lt;F54),(((G54-F54)*24)+24),((G54-F54)*24)))+IF((OR((J54=""),(I54=""))),0,IF((J54&lt;I54),(((J54-I54)*24)+24),((J54-I54)*24)))+IF((OR((M54=""),(L54=""))),0,IF((M54&lt;L54),(((M54-L54)*24)+24),((M54-L54)*24)))+IF((OR((P54=""),(O54=""))),0,IF((P54&lt;O54),(((P54-O54)*24)+24),((P54-O54)*24)))+IF((OR((S54=""),(R54=""))),0,IF((S54&lt;R54),(((S54-R54)*24)+24),((S54-R54)*24)))+IF((OR((V54=""),(U54=""))),0,IF((V54&lt;U54),(((V54-U54)*24)+24),((V54-U54)*24)))</f>
        <v>0</v>
      </c>
    </row>
    <row r="55" spans="2:24" ht="22.5" customHeight="1" hidden="1">
      <c r="B55" s="82"/>
      <c r="C55" s="79"/>
      <c r="D55" s="79"/>
      <c r="E55" s="80"/>
      <c r="F55" s="81"/>
      <c r="G55" s="81"/>
      <c r="H55" s="80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95">
        <f t="shared" si="4"/>
        <v>0</v>
      </c>
    </row>
    <row r="56" spans="2:24" ht="22.5" customHeight="1" hidden="1">
      <c r="B56" s="82"/>
      <c r="C56" s="79"/>
      <c r="D56" s="79"/>
      <c r="E56" s="80"/>
      <c r="F56" s="81"/>
      <c r="G56" s="81"/>
      <c r="H56" s="80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95">
        <f t="shared" si="4"/>
        <v>0</v>
      </c>
    </row>
    <row r="57" spans="2:24" ht="5.25" customHeight="1">
      <c r="B57" s="82"/>
      <c r="C57" s="79"/>
      <c r="D57" s="79"/>
      <c r="E57" s="80"/>
      <c r="F57" s="81"/>
      <c r="G57" s="81"/>
      <c r="H57" s="80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95">
        <f t="shared" si="4"/>
        <v>0</v>
      </c>
    </row>
    <row r="58" spans="2:24" ht="20.25" customHeight="1">
      <c r="B58" s="118" t="s">
        <v>27</v>
      </c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2:24" ht="20.25" customHeight="1">
      <c r="B59" s="100"/>
      <c r="C59" s="118">
        <v>3</v>
      </c>
      <c r="D59" s="118"/>
      <c r="E59" s="100"/>
      <c r="F59" s="118">
        <v>3</v>
      </c>
      <c r="G59" s="118"/>
      <c r="H59" s="100"/>
      <c r="I59" s="118">
        <v>5</v>
      </c>
      <c r="J59" s="118"/>
      <c r="K59" s="100"/>
      <c r="L59" s="118">
        <v>5</v>
      </c>
      <c r="M59" s="118"/>
      <c r="N59" s="100"/>
      <c r="O59" s="118">
        <v>3</v>
      </c>
      <c r="P59" s="118"/>
      <c r="Q59" s="100"/>
      <c r="R59" s="118">
        <v>3</v>
      </c>
      <c r="S59" s="118"/>
      <c r="T59" s="100"/>
      <c r="U59" s="118">
        <v>3</v>
      </c>
      <c r="V59" s="118"/>
      <c r="W59" s="100"/>
      <c r="X59" s="100"/>
    </row>
    <row r="60" spans="2:24" ht="23.25" customHeight="1">
      <c r="B60" s="82" t="s">
        <v>23</v>
      </c>
      <c r="C60" s="79">
        <v>0.6666666666666666</v>
      </c>
      <c r="D60" s="79">
        <v>0.8958333333333334</v>
      </c>
      <c r="E60" s="80"/>
      <c r="F60" s="81">
        <v>0.6666666666666666</v>
      </c>
      <c r="G60" s="81">
        <v>0.8958333333333334</v>
      </c>
      <c r="H60" s="80"/>
      <c r="I60" s="81">
        <v>0.6666666666666666</v>
      </c>
      <c r="J60" s="81">
        <v>0.9166666666666666</v>
      </c>
      <c r="K60" s="81"/>
      <c r="L60" s="81">
        <v>0.6666666666666666</v>
      </c>
      <c r="M60" s="81">
        <v>0.9166666666666666</v>
      </c>
      <c r="N60" s="81"/>
      <c r="O60" s="81"/>
      <c r="P60" s="81"/>
      <c r="Q60" s="81"/>
      <c r="R60" s="81">
        <v>0.6666666666666666</v>
      </c>
      <c r="S60" s="81">
        <v>0.8958333333333334</v>
      </c>
      <c r="T60" s="81"/>
      <c r="U60" s="81">
        <v>0.6666666666666666</v>
      </c>
      <c r="V60" s="81">
        <v>0.8958333333333334</v>
      </c>
      <c r="W60" s="81"/>
      <c r="X60" s="95">
        <f>IF((OR((D60=""),(C60=""))),0,IF((D60&lt;C60),(((D60-C60)*24)+24),((D60-C60)*24)))+IF((OR((G60=""),(F60=""))),0,IF((G60&lt;F60),(((G60-F60)*24)+24),((G60-F60)*24)))+IF((OR((J60=""),(I60=""))),0,IF((J60&lt;I60),(((J60-I60)*24)+24),((J60-I60)*24)))+IF((OR((M60=""),(L60=""))),0,IF((M60&lt;L60),(((M60-L60)*24)+24),((M60-L60)*24)))+IF((OR((P60=""),(O60=""))),0,IF((P60&lt;O60),(((P60-O60)*24)+24),((P60-O60)*24)))+IF((OR((S60=""),(R60=""))),0,IF((S60&lt;R60),(((S60-R60)*24)+24),((S60-R60)*24)))+IF((OR((V60=""),(U60=""))),0,IF((V60&lt;U60),(((V60-U60)*24)+24),((V60-U60)*24)))</f>
        <v>34.00000000000001</v>
      </c>
    </row>
    <row r="61" spans="2:24" ht="23.25" customHeight="1">
      <c r="B61" s="82" t="s">
        <v>24</v>
      </c>
      <c r="C61" s="79"/>
      <c r="D61" s="79"/>
      <c r="E61" s="80"/>
      <c r="F61" s="81"/>
      <c r="G61" s="81"/>
      <c r="H61" s="80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95">
        <f aca="true" t="shared" si="5" ref="X61:X64">IF((OR((D61=""),(C61=""))),0,IF((D61&lt;C61),(((D61-C61)*24)+24),((D61-C61)*24)))+IF((OR((G61=""),(F61=""))),0,IF((G61&lt;F61),(((G61-F61)*24)+24),((G61-F61)*24)))+IF((OR((J61=""),(I61=""))),0,IF((J61&lt;I61),(((J61-I61)*24)+24),((J61-I61)*24)))+IF((OR((M61=""),(L61=""))),0,IF((M61&lt;L61),(((M61-L61)*24)+24),((M61-L61)*24)))+IF((OR((P61=""),(O61=""))),0,IF((P61&lt;O61),(((P61-O61)*24)+24),((P61-O61)*24)))+IF((OR((S61=""),(R61=""))),0,IF((S61&lt;R61),(((S61-R61)*24)+24),((S61-R61)*24)))+IF((OR((V61=""),(U61=""))),0,IF((V61&lt;U61),(((V61-U61)*24)+24),((V61-U61)*24)))</f>
        <v>0</v>
      </c>
    </row>
    <row r="62" spans="2:24" ht="23.25" customHeight="1">
      <c r="B62" s="82" t="s">
        <v>84</v>
      </c>
      <c r="C62" s="79"/>
      <c r="D62" s="79"/>
      <c r="E62" s="80"/>
      <c r="F62" s="81"/>
      <c r="G62" s="81"/>
      <c r="H62" s="80"/>
      <c r="I62" s="81">
        <v>0.20833333333333334</v>
      </c>
      <c r="J62" s="81">
        <v>0.8333333333333334</v>
      </c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95">
        <f t="shared" si="5"/>
        <v>15</v>
      </c>
    </row>
    <row r="63" spans="2:24" ht="22.5" customHeight="1">
      <c r="B63" s="82" t="s">
        <v>26</v>
      </c>
      <c r="C63" s="79">
        <v>0.7083333333333334</v>
      </c>
      <c r="D63" s="79">
        <v>0.8333333333333334</v>
      </c>
      <c r="E63" s="80"/>
      <c r="F63" s="81"/>
      <c r="G63" s="81"/>
      <c r="H63" s="80"/>
      <c r="I63" s="81">
        <v>0.7083333333333334</v>
      </c>
      <c r="J63" s="81">
        <v>0.8333333333333334</v>
      </c>
      <c r="K63" s="81"/>
      <c r="L63" s="81">
        <v>0.7083333333333334</v>
      </c>
      <c r="M63" s="81">
        <v>0.875</v>
      </c>
      <c r="N63" s="81"/>
      <c r="O63" s="81">
        <v>0.7083333333333334</v>
      </c>
      <c r="P63" s="81">
        <v>0.875</v>
      </c>
      <c r="Q63" s="81"/>
      <c r="R63" s="81"/>
      <c r="S63" s="81"/>
      <c r="T63" s="81"/>
      <c r="U63" s="81">
        <v>0.7083333333333334</v>
      </c>
      <c r="V63" s="81">
        <v>0.8541666666666666</v>
      </c>
      <c r="W63" s="81"/>
      <c r="X63" s="95">
        <f t="shared" si="5"/>
        <v>17.5</v>
      </c>
    </row>
    <row r="64" spans="2:24" ht="22.5" customHeight="1">
      <c r="B64" s="82" t="s">
        <v>92</v>
      </c>
      <c r="C64" s="79"/>
      <c r="D64" s="79"/>
      <c r="E64" s="80"/>
      <c r="F64" s="81">
        <v>0.7083333333333334</v>
      </c>
      <c r="G64" s="81">
        <v>0.8541666666666666</v>
      </c>
      <c r="H64" s="80"/>
      <c r="I64" s="79">
        <v>0.7083333333333334</v>
      </c>
      <c r="J64" s="79">
        <v>0.875</v>
      </c>
      <c r="K64" s="81"/>
      <c r="L64" s="81">
        <v>0.7083333333333334</v>
      </c>
      <c r="M64" s="81">
        <v>0.875</v>
      </c>
      <c r="N64" s="81"/>
      <c r="O64" s="81">
        <v>0.6666666666666666</v>
      </c>
      <c r="P64" s="81">
        <v>0.8958333333333334</v>
      </c>
      <c r="Q64" s="81"/>
      <c r="R64" s="103">
        <v>0.7083333333333334</v>
      </c>
      <c r="S64" s="79">
        <v>0.8333333333333334</v>
      </c>
      <c r="T64" s="101"/>
      <c r="U64" s="80"/>
      <c r="V64" s="101"/>
      <c r="W64" s="81"/>
      <c r="X64" s="95">
        <f t="shared" si="5"/>
        <v>20</v>
      </c>
    </row>
    <row r="65" spans="2:24" ht="22.5" customHeight="1">
      <c r="B65" s="118" t="s">
        <v>28</v>
      </c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</row>
    <row r="66" spans="2:24" ht="22.5" customHeight="1">
      <c r="B66" s="100"/>
      <c r="C66" s="118">
        <v>2</v>
      </c>
      <c r="D66" s="118"/>
      <c r="E66" s="100"/>
      <c r="F66" s="118">
        <v>4</v>
      </c>
      <c r="G66" s="118"/>
      <c r="H66" s="100"/>
      <c r="I66" s="118">
        <v>3</v>
      </c>
      <c r="J66" s="118"/>
      <c r="K66" s="100"/>
      <c r="L66" s="118">
        <v>3</v>
      </c>
      <c r="M66" s="118"/>
      <c r="N66" s="100"/>
      <c r="O66" s="118">
        <v>3</v>
      </c>
      <c r="P66" s="118"/>
      <c r="Q66" s="100"/>
      <c r="R66" s="118">
        <v>2</v>
      </c>
      <c r="S66" s="118"/>
      <c r="T66" s="100"/>
      <c r="U66" s="118">
        <v>2</v>
      </c>
      <c r="V66" s="118"/>
      <c r="W66" s="100"/>
      <c r="X66" s="100"/>
    </row>
    <row r="67" spans="2:24" ht="22.5" customHeight="1">
      <c r="B67" s="82"/>
      <c r="C67" s="79"/>
      <c r="D67" s="79"/>
      <c r="E67" s="80"/>
      <c r="F67" s="81"/>
      <c r="G67" s="81"/>
      <c r="H67" s="80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95">
        <f aca="true" t="shared" si="6" ref="X67:X68">IF((OR((D67=""),(C67=""))),0,IF((D67&lt;C67),(((D67-C67)*24)+24),((D67-C67)*24)))+IF((OR((G67=""),(F67=""))),0,IF((G67&lt;F67),(((G67-F67)*24)+24),((G67-F67)*24)))+IF((OR((J67=""),(I67=""))),0,IF((J67&lt;I67),(((J67-I67)*24)+24),((J67-I67)*24)))+IF((OR((M67=""),(L67=""))),0,IF((M67&lt;L67),(((M67-L67)*24)+24),((M67-L67)*24)))+IF((OR((P67=""),(O67=""))),0,IF((P67&lt;O67),(((P67-O67)*24)+24),((P67-O67)*24)))+IF((OR((S67=""),(R67=""))),0,IF((S67&lt;R67),(((S67-R67)*24)+24),((S67-R67)*24)))+IF((OR((V67=""),(U67=""))),0,IF((V67&lt;U67),(((V67-U67)*24)+24),((V67-U67)*24)))</f>
        <v>0</v>
      </c>
    </row>
    <row r="68" spans="2:24" ht="22.5" customHeight="1">
      <c r="B68" s="82"/>
      <c r="C68" s="79"/>
      <c r="D68" s="79"/>
      <c r="E68" s="80"/>
      <c r="F68" s="81"/>
      <c r="G68" s="81"/>
      <c r="H68" s="80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95">
        <f t="shared" si="6"/>
        <v>0</v>
      </c>
    </row>
    <row r="69" spans="2:32" ht="21.75" customHeight="1">
      <c r="B69" s="89"/>
      <c r="C69" s="90"/>
      <c r="D69" s="90"/>
      <c r="E69" s="90"/>
      <c r="F69" s="90"/>
      <c r="G69" s="90"/>
      <c r="H69" s="90"/>
      <c r="I69" s="90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2"/>
      <c r="Y69" s="88"/>
      <c r="Z69" s="88"/>
      <c r="AA69" s="88"/>
      <c r="AB69" s="88"/>
      <c r="AC69" s="88"/>
      <c r="AD69" s="88"/>
      <c r="AE69" s="88"/>
      <c r="AF69" s="88"/>
    </row>
    <row r="70" spans="2:32" ht="18" customHeight="1">
      <c r="B70" s="93"/>
      <c r="Y70" s="88"/>
      <c r="Z70" s="88"/>
      <c r="AA70" s="88"/>
      <c r="AB70" s="88"/>
      <c r="AC70" s="88"/>
      <c r="AD70" s="88"/>
      <c r="AE70" s="88"/>
      <c r="AF70" s="88"/>
    </row>
    <row r="71" spans="25:32" ht="19.5" customHeight="1">
      <c r="Y71" s="88"/>
      <c r="Z71" s="88"/>
      <c r="AA71" s="88"/>
      <c r="AB71" s="88"/>
      <c r="AC71" s="88"/>
      <c r="AD71" s="88"/>
      <c r="AE71" s="88"/>
      <c r="AF71" s="88"/>
    </row>
    <row r="72" spans="25:32" ht="21.75" customHeight="1">
      <c r="Y72" s="88"/>
      <c r="Z72" s="88"/>
      <c r="AA72" s="88"/>
      <c r="AB72" s="88"/>
      <c r="AC72" s="88"/>
      <c r="AD72" s="88"/>
      <c r="AE72" s="88"/>
      <c r="AF72" s="88"/>
    </row>
    <row r="73" spans="25:32" ht="22.5" customHeight="1">
      <c r="Y73" s="88"/>
      <c r="Z73" s="88"/>
      <c r="AA73" s="88"/>
      <c r="AB73" s="88"/>
      <c r="AC73" s="88"/>
      <c r="AD73" s="88"/>
      <c r="AE73" s="88"/>
      <c r="AF73" s="88"/>
    </row>
    <row r="74" spans="25:32" ht="21.75" customHeight="1">
      <c r="Y74" s="88"/>
      <c r="Z74" s="88"/>
      <c r="AA74" s="88"/>
      <c r="AB74" s="88"/>
      <c r="AC74" s="88"/>
      <c r="AD74" s="88"/>
      <c r="AE74" s="88"/>
      <c r="AF74" s="88"/>
    </row>
    <row r="75" spans="25:32" ht="18" customHeight="1">
      <c r="Y75" s="88"/>
      <c r="Z75" s="88"/>
      <c r="AA75" s="88"/>
      <c r="AB75" s="88"/>
      <c r="AC75" s="88"/>
      <c r="AD75" s="88"/>
      <c r="AE75" s="88"/>
      <c r="AF75" s="88"/>
    </row>
    <row r="76" ht="15.75"/>
    <row r="77" ht="15.75"/>
    <row r="78" ht="15.75"/>
    <row r="79" ht="15.75"/>
    <row r="80" ht="15.75"/>
    <row r="83" ht="18" customHeight="1"/>
    <row r="84" spans="6:10" ht="25.5" customHeight="1">
      <c r="F84" s="56"/>
      <c r="G84" s="54"/>
      <c r="J84" s="57" t="s">
        <v>0</v>
      </c>
    </row>
    <row r="85" spans="2:24" ht="23.25" customHeight="1">
      <c r="B85" s="59" t="s">
        <v>1</v>
      </c>
      <c r="C85" s="121">
        <v>43292</v>
      </c>
      <c r="D85" s="121"/>
      <c r="E85" s="54" t="s">
        <v>2</v>
      </c>
      <c r="F85" s="121">
        <v>43298</v>
      </c>
      <c r="G85" s="121"/>
      <c r="H85" s="60"/>
      <c r="I85" s="60"/>
      <c r="J85" s="60"/>
      <c r="K85" s="61"/>
      <c r="L85" s="61"/>
      <c r="V85" s="57" t="s">
        <v>29</v>
      </c>
      <c r="W85" s="57"/>
      <c r="X85" s="62"/>
    </row>
    <row r="86" spans="2:13" ht="21.75" customHeight="1" thickBot="1">
      <c r="B86" s="64" t="s">
        <v>80</v>
      </c>
      <c r="C86" s="65"/>
      <c r="D86" s="66" t="s">
        <v>4</v>
      </c>
      <c r="E86" s="85"/>
      <c r="F86" s="68"/>
      <c r="G86" s="69"/>
      <c r="H86" s="70"/>
      <c r="I86" s="87"/>
      <c r="J86" s="59" t="s">
        <v>30</v>
      </c>
      <c r="K86" s="55"/>
      <c r="L86" s="54"/>
      <c r="M86" s="55"/>
    </row>
    <row r="87" spans="3:24" s="72" customFormat="1" ht="13.5" customHeight="1">
      <c r="C87" s="119" t="s">
        <v>5</v>
      </c>
      <c r="D87" s="120"/>
      <c r="F87" s="119" t="s">
        <v>6</v>
      </c>
      <c r="G87" s="120"/>
      <c r="I87" s="119" t="s">
        <v>7</v>
      </c>
      <c r="J87" s="120"/>
      <c r="K87" s="73"/>
      <c r="L87" s="119" t="s">
        <v>8</v>
      </c>
      <c r="M87" s="120"/>
      <c r="N87" s="73"/>
      <c r="O87" s="119" t="s">
        <v>9</v>
      </c>
      <c r="P87" s="120"/>
      <c r="Q87" s="73"/>
      <c r="R87" s="119" t="s">
        <v>10</v>
      </c>
      <c r="S87" s="120"/>
      <c r="T87" s="73"/>
      <c r="U87" s="119" t="s">
        <v>11</v>
      </c>
      <c r="V87" s="120"/>
      <c r="W87" s="74"/>
      <c r="X87" s="75" t="s">
        <v>12</v>
      </c>
    </row>
    <row r="88" spans="3:24" ht="15.75" customHeight="1">
      <c r="C88" s="124">
        <v>43292</v>
      </c>
      <c r="D88" s="125"/>
      <c r="E88" s="76"/>
      <c r="F88" s="124">
        <v>43293</v>
      </c>
      <c r="G88" s="125"/>
      <c r="H88" s="76"/>
      <c r="I88" s="122">
        <v>43294</v>
      </c>
      <c r="J88" s="123"/>
      <c r="K88" s="77"/>
      <c r="L88" s="122">
        <v>43295</v>
      </c>
      <c r="M88" s="123"/>
      <c r="N88" s="77"/>
      <c r="O88" s="122">
        <v>43296</v>
      </c>
      <c r="P88" s="123"/>
      <c r="Q88" s="77"/>
      <c r="R88" s="122">
        <v>43297</v>
      </c>
      <c r="S88" s="123"/>
      <c r="T88" s="77"/>
      <c r="U88" s="122">
        <v>43298</v>
      </c>
      <c r="V88" s="123"/>
      <c r="W88" s="94"/>
      <c r="X88" s="58" t="s">
        <v>13</v>
      </c>
    </row>
    <row r="89" spans="2:24" ht="20.25" customHeight="1">
      <c r="B89" s="118" t="s">
        <v>31</v>
      </c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</row>
    <row r="90" spans="2:24" ht="20.25" customHeight="1">
      <c r="B90" s="99"/>
      <c r="C90" s="118">
        <v>2</v>
      </c>
      <c r="D90" s="118"/>
      <c r="E90" s="99"/>
      <c r="F90" s="118">
        <v>2</v>
      </c>
      <c r="G90" s="118"/>
      <c r="H90" s="99"/>
      <c r="I90" s="118">
        <v>3</v>
      </c>
      <c r="J90" s="118"/>
      <c r="K90" s="99"/>
      <c r="L90" s="118">
        <v>3</v>
      </c>
      <c r="M90" s="118"/>
      <c r="N90" s="99"/>
      <c r="O90" s="118">
        <v>3</v>
      </c>
      <c r="P90" s="118"/>
      <c r="Q90" s="99"/>
      <c r="R90" s="118">
        <v>2</v>
      </c>
      <c r="S90" s="118"/>
      <c r="T90" s="99"/>
      <c r="U90" s="118">
        <v>2</v>
      </c>
      <c r="V90" s="118"/>
      <c r="W90" s="99"/>
      <c r="X90" s="99"/>
    </row>
    <row r="91" spans="2:24" ht="21" customHeight="1">
      <c r="B91" s="82" t="s">
        <v>32</v>
      </c>
      <c r="C91" s="79">
        <v>0.1875</v>
      </c>
      <c r="D91" s="79">
        <v>0.5416666666666666</v>
      </c>
      <c r="E91" s="80"/>
      <c r="F91" s="103">
        <v>0.1875</v>
      </c>
      <c r="G91" s="103">
        <v>0.5833333333333334</v>
      </c>
      <c r="H91" s="80"/>
      <c r="I91" s="103">
        <v>0.1875</v>
      </c>
      <c r="J91" s="79">
        <v>0.625</v>
      </c>
      <c r="K91" s="98"/>
      <c r="L91" s="81">
        <v>0.19791666666666666</v>
      </c>
      <c r="M91" s="81">
        <v>0.5833333333333334</v>
      </c>
      <c r="N91" s="81"/>
      <c r="O91" s="81">
        <v>0.23958333333333334</v>
      </c>
      <c r="P91" s="81">
        <v>0.5833333333333334</v>
      </c>
      <c r="Q91" s="81"/>
      <c r="R91" s="81">
        <v>0.1875</v>
      </c>
      <c r="S91" s="81">
        <v>0.5833333333333334</v>
      </c>
      <c r="T91" s="81"/>
      <c r="U91" s="81"/>
      <c r="V91" s="81"/>
      <c r="W91" s="81"/>
      <c r="X91" s="95">
        <f>IF((OR((D91=""),(C91=""))),0,IF((D91&lt;C91),(((D91-C91)*24)+24),((D91-C91)*24)))+IF((OR((G91=""),(F91=""))),0,IF((G91&lt;F91),(((G91-F91)*24)+24),((G91-F91)*24)))+IF((OR((J91=""),(I91=""))),0,IF((J91&lt;I91),(((J91-I91)*24)+24),((J91-I91)*24)))+IF((OR((M91=""),(L91=""))),0,IF((M91&lt;L91),(((M91-L91)*24)+24),((M91-L91)*24)))+IF((OR((P91=""),(O91=""))),0,IF((P91&lt;O91),(((P91-O91)*24)+24),((P91-O91)*24)))+IF((OR((S91=""),(R91=""))),0,IF((S91&lt;R91),(((S91-R91)*24)+24),((S91-R91)*24)))+IF((OR((V91=""),(U91=""))),0,IF((V91&lt;U91),(((V91-U91)*24)+24),((V91-U91)*24)))</f>
        <v>55.5</v>
      </c>
    </row>
    <row r="92" spans="2:24" ht="21" customHeight="1">
      <c r="B92" s="82" t="s">
        <v>33</v>
      </c>
      <c r="C92" s="79">
        <v>0.1875</v>
      </c>
      <c r="D92" s="79">
        <v>0.5833333333333334</v>
      </c>
      <c r="E92" s="80"/>
      <c r="F92" s="79">
        <v>0.20833333333333334</v>
      </c>
      <c r="G92" s="79">
        <v>0.5833333333333334</v>
      </c>
      <c r="H92" s="80"/>
      <c r="I92" s="81">
        <v>0.25</v>
      </c>
      <c r="J92" s="81">
        <v>0.5416666666666666</v>
      </c>
      <c r="K92" s="81"/>
      <c r="L92" s="81">
        <v>0.25</v>
      </c>
      <c r="M92" s="81">
        <v>0.5416666666666666</v>
      </c>
      <c r="N92" s="81"/>
      <c r="O92" s="81">
        <v>0.23958333333333334</v>
      </c>
      <c r="P92" s="81">
        <v>0.5833333333333334</v>
      </c>
      <c r="Q92" s="81"/>
      <c r="R92" s="81"/>
      <c r="S92" s="81"/>
      <c r="T92" s="81"/>
      <c r="U92" s="81"/>
      <c r="V92" s="81"/>
      <c r="W92" s="81"/>
      <c r="X92" s="95">
        <f aca="true" t="shared" si="7" ref="X92:X96">IF((OR((D92=""),(C92=""))),0,IF((D92&lt;C92),(((D92-C92)*24)+24),((D92-C92)*24)))+IF((OR((G92=""),(F92=""))),0,IF((G92&lt;F92),(((G92-F92)*24)+24),((G92-F92)*24)))+IF((OR((J92=""),(I92=""))),0,IF((J92&lt;I92),(((J92-I92)*24)+24),((J92-I92)*24)))+IF((OR((M92=""),(L92=""))),0,IF((M92&lt;L92),(((M92-L92)*24)+24),((M92-L92)*24)))+IF((OR((P92=""),(O92=""))),0,IF((P92&lt;O92),(((P92-O92)*24)+24),((P92-O92)*24)))+IF((OR((S92=""),(R92=""))),0,IF((S92&lt;R92),(((S92-R92)*24)+24),((S92-R92)*24)))+IF((OR((V92=""),(U92=""))),0,IF((V92&lt;U92),(((V92-U92)*24)+24),((V92-U92)*24)))</f>
        <v>40.75</v>
      </c>
    </row>
    <row r="93" spans="2:24" ht="21" customHeight="1">
      <c r="B93" s="82" t="s">
        <v>90</v>
      </c>
      <c r="C93" s="79"/>
      <c r="D93" s="79"/>
      <c r="E93" s="114"/>
      <c r="F93" s="79">
        <v>0.20833333333333334</v>
      </c>
      <c r="G93" s="79">
        <v>0.5833333333333334</v>
      </c>
      <c r="H93" s="113" t="s">
        <v>35</v>
      </c>
      <c r="I93" s="81">
        <v>0.20833333333333334</v>
      </c>
      <c r="J93" s="81">
        <v>0.5833333333333334</v>
      </c>
      <c r="K93" s="81"/>
      <c r="L93" s="81">
        <v>0.20833333333333334</v>
      </c>
      <c r="M93" s="81">
        <v>0.625</v>
      </c>
      <c r="N93" s="116" t="s">
        <v>87</v>
      </c>
      <c r="O93" s="79">
        <v>0.25</v>
      </c>
      <c r="P93" s="79">
        <v>0.5</v>
      </c>
      <c r="Q93" s="116" t="s">
        <v>87</v>
      </c>
      <c r="R93" s="81"/>
      <c r="S93" s="81"/>
      <c r="T93" s="81"/>
      <c r="U93" s="81">
        <v>0.25</v>
      </c>
      <c r="V93" s="81">
        <v>0.5833333333333334</v>
      </c>
      <c r="W93"/>
      <c r="X93" s="95">
        <f t="shared" si="7"/>
        <v>42</v>
      </c>
    </row>
    <row r="94" spans="2:24" ht="21" customHeight="1">
      <c r="B94" s="82" t="s">
        <v>82</v>
      </c>
      <c r="C94" s="79"/>
      <c r="D94" s="79"/>
      <c r="E94" s="114"/>
      <c r="F94" s="115"/>
      <c r="G94" s="115"/>
      <c r="H94" s="114"/>
      <c r="I94" s="81"/>
      <c r="J94" s="81"/>
      <c r="K94" s="81"/>
      <c r="L94" s="81">
        <v>0.20833333333333334</v>
      </c>
      <c r="M94" s="81">
        <v>0.5833333333333334</v>
      </c>
      <c r="N94" s="81"/>
      <c r="O94" s="79">
        <v>0.25</v>
      </c>
      <c r="P94" s="79">
        <v>0.625</v>
      </c>
      <c r="Q94" s="81"/>
      <c r="R94" s="81"/>
      <c r="S94" s="81"/>
      <c r="T94" s="81"/>
      <c r="U94" s="81"/>
      <c r="V94" s="81"/>
      <c r="W94"/>
      <c r="X94" s="95">
        <f t="shared" si="7"/>
        <v>18</v>
      </c>
    </row>
    <row r="95" spans="2:24" ht="21" customHeight="1">
      <c r="B95" s="82" t="s">
        <v>34</v>
      </c>
      <c r="C95" s="79"/>
      <c r="D95" s="79"/>
      <c r="E95" s="80"/>
      <c r="F95" s="79"/>
      <c r="G95" s="79"/>
      <c r="H95" s="80"/>
      <c r="I95" s="81"/>
      <c r="J95" s="81"/>
      <c r="K95" s="81"/>
      <c r="L95" s="81"/>
      <c r="M95" s="81"/>
      <c r="N95" s="81"/>
      <c r="O95" s="81"/>
      <c r="P95" s="81"/>
      <c r="Q95" s="81"/>
      <c r="R95" s="81">
        <v>0.25</v>
      </c>
      <c r="S95" s="81">
        <v>0.5416666666666666</v>
      </c>
      <c r="T95" s="81"/>
      <c r="U95" s="79">
        <v>0.1875</v>
      </c>
      <c r="V95" s="79">
        <v>0.5416666666666666</v>
      </c>
      <c r="W95" s="81"/>
      <c r="X95" s="95">
        <f t="shared" si="7"/>
        <v>15.5</v>
      </c>
    </row>
    <row r="96" spans="2:24" ht="21" customHeight="1">
      <c r="B96" s="82" t="s">
        <v>85</v>
      </c>
      <c r="C96" s="79"/>
      <c r="D96" s="79"/>
      <c r="E96" s="80"/>
      <c r="F96" s="81"/>
      <c r="G96" s="81"/>
      <c r="H96" s="80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95">
        <f t="shared" si="7"/>
        <v>0</v>
      </c>
    </row>
    <row r="97" spans="2:24" ht="17.25" customHeight="1">
      <c r="B97" s="118">
        <v>0</v>
      </c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</row>
    <row r="98" spans="2:24" ht="17.25" customHeight="1">
      <c r="B98" s="99"/>
      <c r="C98" s="118">
        <v>1.5</v>
      </c>
      <c r="D98" s="118"/>
      <c r="E98" s="99"/>
      <c r="F98" s="118">
        <v>2</v>
      </c>
      <c r="G98" s="118"/>
      <c r="H98" s="99"/>
      <c r="I98" s="118">
        <v>3</v>
      </c>
      <c r="J98" s="118"/>
      <c r="K98" s="99"/>
      <c r="L98" s="118">
        <v>3</v>
      </c>
      <c r="M98" s="118"/>
      <c r="N98" s="99"/>
      <c r="O98" s="118" t="s">
        <v>36</v>
      </c>
      <c r="P98" s="118"/>
      <c r="Q98" s="99"/>
      <c r="R98" s="118">
        <v>1</v>
      </c>
      <c r="S98" s="118"/>
      <c r="T98" s="99"/>
      <c r="U98" s="118">
        <v>1.5</v>
      </c>
      <c r="V98" s="118"/>
      <c r="W98" s="99"/>
      <c r="X98" s="99"/>
    </row>
    <row r="99" spans="2:24" ht="21" customHeight="1">
      <c r="B99" s="82" t="s">
        <v>82</v>
      </c>
      <c r="C99" s="81"/>
      <c r="D99" s="81"/>
      <c r="E99" s="80"/>
      <c r="F99" s="81"/>
      <c r="G99" s="81"/>
      <c r="H99" s="80"/>
      <c r="I99" s="81"/>
      <c r="J99" s="81"/>
      <c r="K99" s="81"/>
      <c r="L99" s="81"/>
      <c r="M99" s="81"/>
      <c r="N99" s="81"/>
      <c r="O99" s="79"/>
      <c r="P99" s="79"/>
      <c r="Q99" s="81"/>
      <c r="R99" s="103">
        <v>0.6666666666666666</v>
      </c>
      <c r="S99" s="81">
        <v>0.8958333333333334</v>
      </c>
      <c r="T99" s="81"/>
      <c r="U99" s="81">
        <v>0.6666666666666666</v>
      </c>
      <c r="V99" s="81">
        <v>0.8958333333333334</v>
      </c>
      <c r="W99" s="81"/>
      <c r="X99" s="95">
        <f aca="true" t="shared" si="8" ref="X99:X103">IF((OR((D99=""),(C99=""))),0,IF((D99&lt;C99),(((D99-C99)*24)+24),((D99-C99)*24)))+IF((OR((G99=""),(F99=""))),0,IF((G99&lt;F99),(((G99-F99)*24)+24),((G99-F99)*24)))+IF((OR((J99=""),(I99=""))),0,IF((J99&lt;I99),(((J99-I99)*24)+24),((J99-I99)*24)))+IF((OR((M99=""),(L99=""))),0,IF((M99&lt;L99),(((M99-L99)*24)+24),((M99-L99)*24)))+IF((OR((P99=""),(O99=""))),0,IF((P99&lt;O99),(((P99-O99)*24)+24),((P99-O99)*24)))+IF((OR((S99=""),(R99=""))),0,IF((S99&lt;R99),(((S99-R99)*24)+24),((S99-R99)*24)))+IF((OR((V99=""),(U99=""))),0,IF((V99&lt;U99),(((V99-U99)*24)+24),((V99-U99)*24)))</f>
        <v>11.000000000000004</v>
      </c>
    </row>
    <row r="100" spans="2:24" ht="21" customHeight="1">
      <c r="B100" s="82" t="s">
        <v>85</v>
      </c>
      <c r="C100" s="112"/>
      <c r="D100" s="112"/>
      <c r="E100" s="80"/>
      <c r="F100" s="81">
        <v>0.5833333333333334</v>
      </c>
      <c r="G100" s="81">
        <v>0.8958333333333334</v>
      </c>
      <c r="H100" s="80"/>
      <c r="I100" s="81">
        <v>0.7083333333333334</v>
      </c>
      <c r="J100" s="81">
        <v>0.16666666666666666</v>
      </c>
      <c r="K100" s="81"/>
      <c r="L100" s="81">
        <v>0.7083333333333334</v>
      </c>
      <c r="M100" s="81">
        <v>0.16666666666666666</v>
      </c>
      <c r="N100" s="81"/>
      <c r="O100" s="112"/>
      <c r="P100" s="112"/>
      <c r="Q100" s="81"/>
      <c r="R100" s="103">
        <v>0.5833333333333334</v>
      </c>
      <c r="S100" s="81">
        <v>0.8958333333333334</v>
      </c>
      <c r="T100" s="81"/>
      <c r="U100" s="81">
        <v>0.5833333333333334</v>
      </c>
      <c r="V100" s="81">
        <v>0.8958333333333334</v>
      </c>
      <c r="W100" s="81"/>
      <c r="X100" s="95">
        <f t="shared" si="8"/>
        <v>44.5</v>
      </c>
    </row>
    <row r="101" spans="2:24" ht="22.5" customHeight="1">
      <c r="B101" s="82" t="s">
        <v>34</v>
      </c>
      <c r="C101" s="79">
        <v>0.7083333333333334</v>
      </c>
      <c r="D101" s="79">
        <v>0.8958333333333334</v>
      </c>
      <c r="E101" s="81"/>
      <c r="F101" s="79">
        <v>0.7083333333333334</v>
      </c>
      <c r="G101" s="79">
        <v>0.16666666666666666</v>
      </c>
      <c r="H101" s="80"/>
      <c r="I101" s="81">
        <v>0.6666666666666666</v>
      </c>
      <c r="J101" s="81">
        <v>0.9375</v>
      </c>
      <c r="K101" s="81"/>
      <c r="L101" s="81">
        <v>0.5833333333333334</v>
      </c>
      <c r="M101" s="81">
        <v>0.9375</v>
      </c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95">
        <f t="shared" si="8"/>
        <v>30.5</v>
      </c>
    </row>
    <row r="102" spans="2:24" ht="22.5" customHeight="1">
      <c r="B102" s="82" t="s">
        <v>32</v>
      </c>
      <c r="E102" s="81"/>
      <c r="F102" s="103"/>
      <c r="G102" s="103"/>
      <c r="H102" s="80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95">
        <f t="shared" si="8"/>
        <v>0</v>
      </c>
    </row>
    <row r="103" spans="2:24" ht="22.5" customHeight="1">
      <c r="B103" s="82" t="s">
        <v>37</v>
      </c>
      <c r="C103" s="79">
        <v>0.5833333333333334</v>
      </c>
      <c r="D103" s="79">
        <v>0.8958333333333334</v>
      </c>
      <c r="E103" s="117"/>
      <c r="F103" s="79">
        <v>0.7083333333333334</v>
      </c>
      <c r="G103" s="103">
        <v>0.16666666666666666</v>
      </c>
      <c r="H103" s="113" t="s">
        <v>87</v>
      </c>
      <c r="I103" s="81">
        <v>0.625</v>
      </c>
      <c r="J103" s="81">
        <v>0.9375</v>
      </c>
      <c r="K103" s="116" t="s">
        <v>96</v>
      </c>
      <c r="L103" s="81">
        <v>0.625</v>
      </c>
      <c r="M103" s="81">
        <v>0.9375</v>
      </c>
      <c r="N103" s="116" t="s">
        <v>96</v>
      </c>
      <c r="O103" s="81">
        <v>0.5833333333333334</v>
      </c>
      <c r="P103" s="81">
        <v>0.8958333333333334</v>
      </c>
      <c r="Q103" s="81"/>
      <c r="R103" s="81"/>
      <c r="S103" s="81"/>
      <c r="T103" s="81"/>
      <c r="U103" s="81"/>
      <c r="V103" s="81"/>
      <c r="W103" s="81"/>
      <c r="X103" s="95">
        <f t="shared" si="8"/>
        <v>41</v>
      </c>
    </row>
    <row r="104" spans="2:24" ht="19.5" customHeight="1">
      <c r="B104" s="118" t="s">
        <v>38</v>
      </c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</row>
    <row r="105" spans="2:24" ht="23.25" customHeight="1">
      <c r="B105" s="105" t="s">
        <v>39</v>
      </c>
      <c r="C105" s="79">
        <v>0.4166666666666667</v>
      </c>
      <c r="D105" s="79">
        <v>0.5833333333333334</v>
      </c>
      <c r="E105" s="81"/>
      <c r="F105" s="81">
        <v>0.375</v>
      </c>
      <c r="G105" s="81">
        <v>0.5833333333333334</v>
      </c>
      <c r="H105" s="80"/>
      <c r="I105" s="81">
        <v>0.3333333333333333</v>
      </c>
      <c r="J105" s="81">
        <v>0.5833333333333334</v>
      </c>
      <c r="K105" s="81"/>
      <c r="L105" s="81">
        <v>0.375</v>
      </c>
      <c r="M105" s="81">
        <v>0.6041666666666666</v>
      </c>
      <c r="N105" s="81"/>
      <c r="O105" s="81">
        <v>0.375</v>
      </c>
      <c r="P105" s="81">
        <v>0.5833333333333334</v>
      </c>
      <c r="Q105" s="81"/>
      <c r="R105" s="81">
        <v>0.375</v>
      </c>
      <c r="S105" s="81">
        <v>0.5833333333333334</v>
      </c>
      <c r="T105" s="81"/>
      <c r="U105" s="81">
        <v>0.4583333333333333</v>
      </c>
      <c r="V105" s="81">
        <v>0.5833333333333334</v>
      </c>
      <c r="W105" s="81"/>
      <c r="X105" s="95">
        <f>IF((OR((D105=""),(C105=""))),0,IF((D105&lt;C105),(((D105-C105)*24)+24),((D105-C105)*24)))+IF((OR((G105=""),(F105=""))),0,IF((G105&lt;F105),(((G105-F105)*24)+24),((G105-F105)*24)))+IF((OR((J105=""),(I105=""))),0,IF((J105&lt;I105),(((J105-I105)*24)+24),((J105-I105)*24)))+IF((OR((M105=""),(L105=""))),0,IF((M105&lt;L105),(((M105-L105)*24)+24),((M105-L105)*24)))+IF((OR((P105=""),(O105=""))),0,IF((P105&lt;O105),(((P105-O105)*24)+24),((P105-O105)*24)))+IF((OR((S105=""),(R105=""))),0,IF((S105&lt;R105),(((S105-R105)*24)+24),((S105-R105)*24)))+IF((OR((V105=""),(U105=""))),0,IF((V105&lt;U105),(((V105-U105)*24)+24),((V105-U105)*24)))</f>
        <v>33.5</v>
      </c>
    </row>
    <row r="106" spans="2:32" ht="21" customHeight="1">
      <c r="B106" s="82"/>
      <c r="C106" s="79"/>
      <c r="D106" s="79"/>
      <c r="E106" s="81"/>
      <c r="F106" s="81"/>
      <c r="G106" s="81"/>
      <c r="H106" s="80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95">
        <f>IF((OR((D106=""),(C106=""))),0,IF((D106&lt;C106),(((D106-C106)*24)+24),((D106-C106)*24)))+IF((OR((G106=""),(F106=""))),0,IF((G106&lt;F106),(((G106-F106)*24)+24),((G106-F106)*24)))+IF((OR((J106=""),(I106=""))),0,IF((J106&lt;I106),(((J106-I106)*24)+24),((J106-I106)*24)))+IF((OR((M106=""),(L106=""))),0,IF((M106&lt;L106),(((M106-L106)*24)+24),((M106-L106)*24)))+IF((OR((P106=""),(O106=""))),0,IF((P106&lt;O106),(((P106-O106)*24)+24),((P106-O106)*24)))+IF((OR((S106=""),(R106=""))),0,IF((S106&lt;R106),(((S106-R106)*24)+24),((S106-R106)*24)))+IF((OR((V106=""),(U106=""))),0,IF((V106&lt;U106),(((V106-U106)*24)+24),((V106-U106)*24)))</f>
        <v>0</v>
      </c>
      <c r="Y106" s="88"/>
      <c r="Z106" s="88"/>
      <c r="AA106" s="88"/>
      <c r="AB106" s="88"/>
      <c r="AC106" s="88"/>
      <c r="AD106" s="88"/>
      <c r="AE106" s="88"/>
      <c r="AF106" s="88"/>
    </row>
    <row r="107" spans="2:24" ht="18">
      <c r="B107" s="118" t="s">
        <v>40</v>
      </c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</row>
    <row r="108" spans="2:24" ht="21" customHeight="1">
      <c r="B108" s="82" t="s">
        <v>88</v>
      </c>
      <c r="C108" s="79">
        <v>0.7083333333333334</v>
      </c>
      <c r="D108" s="79">
        <v>0.8958333333333334</v>
      </c>
      <c r="E108" s="81"/>
      <c r="F108" s="81">
        <v>0.7083333333333334</v>
      </c>
      <c r="G108" s="81">
        <v>0.8958333333333334</v>
      </c>
      <c r="H108" s="80" t="s">
        <v>42</v>
      </c>
      <c r="I108" s="81">
        <v>0.7083333333333334</v>
      </c>
      <c r="J108" s="81">
        <v>0.8958333333333334</v>
      </c>
      <c r="K108" s="81"/>
      <c r="L108" s="81">
        <v>0.7083333333333334</v>
      </c>
      <c r="M108" s="81">
        <v>0.9375</v>
      </c>
      <c r="N108" s="81"/>
      <c r="O108" s="81"/>
      <c r="P108" s="81"/>
      <c r="Q108" s="81"/>
      <c r="R108" s="81">
        <v>0.7083333333333334</v>
      </c>
      <c r="S108" s="81">
        <v>0.8958333333333334</v>
      </c>
      <c r="T108" s="81"/>
      <c r="U108" s="81">
        <v>0.7083333333333334</v>
      </c>
      <c r="V108" s="81">
        <v>0.8958333333333334</v>
      </c>
      <c r="W108" s="81"/>
      <c r="X108" s="95">
        <f>IF((OR((D108=""),(C108=""))),0,IF((D108&lt;C108),(((D108-C108)*24)+24),((D108-C108)*24)))+IF((OR((G108=""),(F108=""))),0,IF((G108&lt;F108),(((G108-F108)*24)+24),((G108-F108)*24)))+IF((OR((J108=""),(I108=""))),0,IF((J108&lt;I108),(((J108-I108)*24)+24),((J108-I108)*24)))+IF((OR((M108=""),(L108=""))),0,IF((M108&lt;L108),(((M108-L108)*24)+24),((M108-L108)*24)))+IF((OR((P108=""),(O108=""))),0,IF((P108&lt;O108),(((P108-O108)*24)+24),((P108-O108)*24)))+IF((OR((S108=""),(R108=""))),0,IF((S108&lt;R108),(((S108-R108)*24)+24),((S108-R108)*24)))+IF((OR((V108=""),(U108=""))),0,IF((V108&lt;U108),(((V108-U108)*24)+24),((V108-U108)*24)))</f>
        <v>28</v>
      </c>
    </row>
    <row r="109" spans="2:24" ht="21" customHeight="1">
      <c r="B109" s="82" t="s">
        <v>39</v>
      </c>
      <c r="C109" s="79"/>
      <c r="D109" s="79"/>
      <c r="E109" s="81"/>
      <c r="F109" s="81"/>
      <c r="G109" s="81"/>
      <c r="H109" s="80"/>
      <c r="I109" s="81"/>
      <c r="J109" s="81"/>
      <c r="K109" s="81"/>
      <c r="L109" s="81"/>
      <c r="M109" s="81"/>
      <c r="N109" s="81"/>
      <c r="O109" s="81">
        <v>0.7083333333333334</v>
      </c>
      <c r="P109" s="81">
        <v>0.8958333333333334</v>
      </c>
      <c r="Q109" s="81"/>
      <c r="R109" s="81"/>
      <c r="S109" s="81"/>
      <c r="T109" s="81"/>
      <c r="U109" s="81"/>
      <c r="V109" s="81"/>
      <c r="W109" s="81"/>
      <c r="X109" s="95">
        <f>IF((OR((D109=""),(C109=""))),0,IF((D109&lt;C109),(((D109-C109)*24)+24),((D109-C109)*24)))+IF((OR((G109=""),(F109=""))),0,IF((G109&lt;F109),(((G109-F109)*24)+24),((G109-F109)*24)))+IF((OR((J109=""),(I109=""))),0,IF((J109&lt;I109),(((J109-I109)*24)+24),((J109-I109)*24)))+IF((OR((M109=""),(L109=""))),0,IF((M109&lt;L109),(((M109-L109)*24)+24),((M109-L109)*24)))+IF((OR((P109=""),(O109=""))),0,IF((P109&lt;O109),(((P109-O109)*24)+24),((P109-O109)*24)))+IF((OR((S109=""),(R109=""))),0,IF((S109&lt;R109),(((S109-R109)*24)+24),((S109-R109)*24)))+IF((OR((V109=""),(U109=""))),0,IF((V109&lt;U109),(((V109-U109)*24)+24),((V109-U109)*24)))</f>
        <v>4.5</v>
      </c>
    </row>
    <row r="110" spans="2:24" ht="23.25" customHeight="1" hidden="1">
      <c r="B110" s="82"/>
      <c r="C110" s="79"/>
      <c r="D110" s="79"/>
      <c r="E110" s="81"/>
      <c r="F110" s="81"/>
      <c r="G110" s="81"/>
      <c r="H110" s="80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95">
        <f>IF((OR((D110=""),(C110=""))),0,IF((D110&lt;C110),(((D110-C110)*24)+24),((D110-C110)*24)))+IF((OR((G110=""),(F110=""))),0,IF((G110&lt;F110),(((G110-F110)*24)+24),((G110-F110)*24)))+IF((OR((J110=""),(I110=""))),0,IF((J110&lt;I110),(((J110-I110)*24)+24),((J110-I110)*24)))+IF((OR((M110=""),(L110=""))),0,IF((M110&lt;L110),(((M110-L110)*24)+24),((M110-L110)*24)))+IF((OR((P110=""),(O110=""))),0,IF((P110&lt;O110),(((P110-O110)*24)+24),((P110-O110)*24)))+IF((OR((S110=""),(R110=""))),0,IF((S110&lt;R110),(((S110-R110)*24)+24),((S110-R110)*24)))+IF((OR((V110=""),(U110=""))),0,IF((V110&lt;U110),(((V110-U110)*24)+24),((V110-U110)*24)))</f>
        <v>0</v>
      </c>
    </row>
    <row r="111" spans="2:24" ht="15">
      <c r="B111" s="96"/>
      <c r="C111" s="97"/>
      <c r="D111" s="97"/>
      <c r="E111" s="83"/>
      <c r="F111" s="83"/>
      <c r="G111" s="83"/>
      <c r="H111" s="88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92"/>
    </row>
    <row r="112" ht="15.75">
      <c r="X112" s="92"/>
    </row>
    <row r="113" ht="15.75">
      <c r="X113" s="92"/>
    </row>
    <row r="114" ht="15.75">
      <c r="X114" s="92"/>
    </row>
    <row r="115" ht="15.75">
      <c r="X115" s="92"/>
    </row>
    <row r="116" ht="15.75">
      <c r="X116" s="92"/>
    </row>
    <row r="117" ht="15.75"/>
    <row r="118" ht="15.75"/>
    <row r="119" ht="15.75"/>
    <row r="121" ht="15.75"/>
    <row r="122" ht="15.75"/>
    <row r="123" ht="15.75"/>
    <row r="124" ht="15.75"/>
  </sheetData>
  <mergeCells count="114">
    <mergeCell ref="L46:M46"/>
    <mergeCell ref="C43:D43"/>
    <mergeCell ref="U18:V18"/>
    <mergeCell ref="L44:M44"/>
    <mergeCell ref="O88:P88"/>
    <mergeCell ref="F90:G90"/>
    <mergeCell ref="I90:J90"/>
    <mergeCell ref="L90:M90"/>
    <mergeCell ref="O90:P90"/>
    <mergeCell ref="R90:S90"/>
    <mergeCell ref="U46:V46"/>
    <mergeCell ref="U59:V59"/>
    <mergeCell ref="I25:J25"/>
    <mergeCell ref="F18:G18"/>
    <mergeCell ref="B24:X24"/>
    <mergeCell ref="C25:D25"/>
    <mergeCell ref="R18:S18"/>
    <mergeCell ref="C18:D18"/>
    <mergeCell ref="U5:V5"/>
    <mergeCell ref="F66:G66"/>
    <mergeCell ref="C46:D46"/>
    <mergeCell ref="C90:D90"/>
    <mergeCell ref="R87:S87"/>
    <mergeCell ref="R88:S88"/>
    <mergeCell ref="O59:P59"/>
    <mergeCell ref="R59:S59"/>
    <mergeCell ref="O46:P46"/>
    <mergeCell ref="R46:S46"/>
    <mergeCell ref="I8:J8"/>
    <mergeCell ref="O8:P8"/>
    <mergeCell ref="R8:S8"/>
    <mergeCell ref="F6:G6"/>
    <mergeCell ref="R5:S5"/>
    <mergeCell ref="I18:J18"/>
    <mergeCell ref="R6:S6"/>
    <mergeCell ref="L18:M18"/>
    <mergeCell ref="O18:P18"/>
    <mergeCell ref="I5:J5"/>
    <mergeCell ref="I6:J6"/>
    <mergeCell ref="L5:M5"/>
    <mergeCell ref="L25:M25"/>
    <mergeCell ref="F25:G25"/>
    <mergeCell ref="C2:D2"/>
    <mergeCell ref="F2:G2"/>
    <mergeCell ref="C6:D6"/>
    <mergeCell ref="C5:D5"/>
    <mergeCell ref="F5:G5"/>
    <mergeCell ref="F8:G8"/>
    <mergeCell ref="R98:S98"/>
    <mergeCell ref="I87:J87"/>
    <mergeCell ref="B65:X65"/>
    <mergeCell ref="U6:V6"/>
    <mergeCell ref="L6:M6"/>
    <mergeCell ref="O5:P5"/>
    <mergeCell ref="O6:P6"/>
    <mergeCell ref="U8:V8"/>
    <mergeCell ref="B7:X7"/>
    <mergeCell ref="C8:D8"/>
    <mergeCell ref="I98:J98"/>
    <mergeCell ref="F41:G41"/>
    <mergeCell ref="F59:G59"/>
    <mergeCell ref="I59:J59"/>
    <mergeCell ref="O44:P44"/>
    <mergeCell ref="O43:P43"/>
    <mergeCell ref="L43:M43"/>
    <mergeCell ref="L98:M98"/>
    <mergeCell ref="L8:M8"/>
    <mergeCell ref="L87:M87"/>
    <mergeCell ref="C85:D85"/>
    <mergeCell ref="C66:D66"/>
    <mergeCell ref="U88:V88"/>
    <mergeCell ref="F87:G87"/>
    <mergeCell ref="I66:J66"/>
    <mergeCell ref="L66:M66"/>
    <mergeCell ref="O66:P66"/>
    <mergeCell ref="F85:G85"/>
    <mergeCell ref="I88:J88"/>
    <mergeCell ref="R66:S66"/>
    <mergeCell ref="U66:V66"/>
    <mergeCell ref="C88:D88"/>
    <mergeCell ref="F88:G88"/>
    <mergeCell ref="U87:V87"/>
    <mergeCell ref="O87:P87"/>
    <mergeCell ref="C87:D87"/>
    <mergeCell ref="U25:V25"/>
    <mergeCell ref="C44:D44"/>
    <mergeCell ref="F44:G44"/>
    <mergeCell ref="I44:J44"/>
    <mergeCell ref="C59:D59"/>
    <mergeCell ref="O25:P25"/>
    <mergeCell ref="B107:X107"/>
    <mergeCell ref="B104:X104"/>
    <mergeCell ref="B17:X17"/>
    <mergeCell ref="B58:X58"/>
    <mergeCell ref="B45:X45"/>
    <mergeCell ref="U43:V43"/>
    <mergeCell ref="F43:G43"/>
    <mergeCell ref="I43:J43"/>
    <mergeCell ref="C41:D41"/>
    <mergeCell ref="R25:S25"/>
    <mergeCell ref="C98:D98"/>
    <mergeCell ref="B89:X89"/>
    <mergeCell ref="U90:V90"/>
    <mergeCell ref="L88:M88"/>
    <mergeCell ref="U44:V44"/>
    <mergeCell ref="R43:S43"/>
    <mergeCell ref="R44:S44"/>
    <mergeCell ref="B97:X97"/>
    <mergeCell ref="U98:V98"/>
    <mergeCell ref="F46:G46"/>
    <mergeCell ref="O98:P98"/>
    <mergeCell ref="I46:J46"/>
    <mergeCell ref="F98:G98"/>
    <mergeCell ref="L59:M59"/>
  </mergeCells>
  <conditionalFormatting sqref="X67:X68 X105:X106 X9:X16 X18:X23 X47:X57 X60:X64 X91:X96 X99:X103 X108:X111">
    <cfRule type="cellIs" priority="43" dxfId="0" operator="greaterThan" stopIfTrue="1">
      <formula>42</formula>
    </cfRule>
  </conditionalFormatting>
  <conditionalFormatting sqref="X67:X68 X105:X106 X9:X16 X18:X23 X47:X57 X60:X64 X91:X96 X99:X103 X108:X110">
    <cfRule type="cellIs" priority="36" dxfId="0" operator="greaterThan">
      <formula>40</formula>
    </cfRule>
  </conditionalFormatting>
  <conditionalFormatting sqref="X26:X27">
    <cfRule type="cellIs" priority="2" dxfId="0" operator="greaterThan" stopIfTrue="1">
      <formula>42</formula>
    </cfRule>
  </conditionalFormatting>
  <conditionalFormatting sqref="X26:X27">
    <cfRule type="cellIs" priority="1" dxfId="0" operator="greaterThan">
      <formula>40</formula>
    </cfRule>
  </conditionalFormatting>
  <printOptions/>
  <pageMargins left="0.17" right="0.176194105691057" top="0.25390625" bottom="0.228515625" header="0.3" footer="0.3"/>
  <pageSetup fitToHeight="0" fitToWidth="1" horizontalDpi="600" verticalDpi="600" orientation="landscape" scale="61" r:id="rId2"/>
  <headerFooter alignWithMargins="0">
    <oddHeader>&amp;L&amp;P&amp;R&amp;D &amp;T</oddHeader>
  </headerFooter>
  <rowBreaks count="2" manualBreakCount="2">
    <brk id="39" max="16383" man="1"/>
    <brk id="8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71093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5"/>
  <sheetViews>
    <sheetView view="pageLayout" workbookViewId="0" topLeftCell="A1">
      <selection activeCell="G8" sqref="G8"/>
    </sheetView>
  </sheetViews>
  <sheetFormatPr defaultColWidth="11.00390625" defaultRowHeight="15"/>
  <cols>
    <col min="1" max="1" width="27.28125" style="17" customWidth="1"/>
    <col min="2" max="2" width="14.28125" style="34" customWidth="1"/>
    <col min="3" max="3" width="10.00390625" style="17" customWidth="1"/>
    <col min="4" max="4" width="5.28125" style="0" hidden="1" customWidth="1"/>
    <col min="5" max="5" width="30.28125" style="16" customWidth="1"/>
    <col min="6" max="6" width="3.00390625" style="0" customWidth="1"/>
    <col min="7" max="7" width="11.00390625" style="0" customWidth="1"/>
    <col min="8" max="8" width="11.28125" style="0" customWidth="1"/>
    <col min="9" max="9" width="16.00390625" style="5" customWidth="1"/>
  </cols>
  <sheetData>
    <row r="1" spans="1:5" ht="21">
      <c r="A1" s="26" t="s">
        <v>43</v>
      </c>
      <c r="B1" s="27"/>
      <c r="C1" s="27"/>
      <c r="D1" s="2"/>
      <c r="E1" s="10"/>
    </row>
    <row r="2" spans="1:7" ht="27.75" customHeight="1">
      <c r="A2" s="28"/>
      <c r="B2" s="29"/>
      <c r="C2" s="28"/>
      <c r="D2" s="9"/>
      <c r="E2" s="11" t="str">
        <f>Schedule!J1</f>
        <v>HERNDON SCHEDULES</v>
      </c>
      <c r="G2" t="s">
        <v>44</v>
      </c>
    </row>
    <row r="3" spans="1:9" ht="15.6">
      <c r="A3" s="30"/>
      <c r="B3" s="31"/>
      <c r="C3" s="32"/>
      <c r="D3" s="3">
        <f>+Schedule!$F$2</f>
        <v>43298</v>
      </c>
      <c r="E3" s="12"/>
      <c r="G3" t="s">
        <v>45</v>
      </c>
      <c r="I3" s="5">
        <f>SUM(E8:E56)</f>
        <v>395</v>
      </c>
    </row>
    <row r="4" spans="1:9" ht="15">
      <c r="A4" s="33"/>
      <c r="E4" s="13"/>
      <c r="G4" t="s">
        <v>45</v>
      </c>
      <c r="I4" s="5">
        <f>SUM(Schedule!X9:X133)</f>
        <v>796</v>
      </c>
    </row>
    <row r="5" spans="1:10" ht="16.2" thickBot="1">
      <c r="A5" s="35" t="s">
        <v>46</v>
      </c>
      <c r="B5" s="36"/>
      <c r="C5" s="37"/>
      <c r="D5" s="18"/>
      <c r="E5" s="19"/>
      <c r="I5" s="7">
        <f>I3-I4</f>
        <v>-401</v>
      </c>
      <c r="J5" s="8" t="str">
        <f>IF(I5=0,"Matched","Hrs Not Matched")</f>
        <v>Hrs Not Matched</v>
      </c>
    </row>
    <row r="6" spans="2:5" ht="28.2" thickTop="1">
      <c r="B6" s="38" t="s">
        <v>47</v>
      </c>
      <c r="C6" s="39" t="s">
        <v>48</v>
      </c>
      <c r="E6" s="20" t="s">
        <v>49</v>
      </c>
    </row>
    <row r="7" spans="1:5" ht="31.8">
      <c r="A7" s="21" t="s">
        <v>50</v>
      </c>
      <c r="B7" s="40"/>
      <c r="C7" s="41"/>
      <c r="D7" s="1"/>
      <c r="E7" s="14"/>
    </row>
    <row r="8" spans="1:5" ht="16.2" thickBot="1">
      <c r="A8" s="42" t="s">
        <v>15</v>
      </c>
      <c r="B8" s="43">
        <v>45</v>
      </c>
      <c r="C8" s="22"/>
      <c r="E8" s="15">
        <f>SUMIF(Schedule!$B$9:$B$132,'Summary by Position'!A8,Schedule!$X$9:$X$132)</f>
        <v>49.25</v>
      </c>
    </row>
    <row r="9" spans="1:5" ht="15.6">
      <c r="A9" s="44" t="s">
        <v>51</v>
      </c>
      <c r="B9" s="43"/>
      <c r="C9" s="22"/>
      <c r="E9" s="15">
        <f>SUMIF(Schedule!$B$9:$B$132,'Summary by Position'!A9,Schedule!$X$9:$X$132)</f>
        <v>0</v>
      </c>
    </row>
    <row r="10" spans="1:5" ht="15.6">
      <c r="A10" s="42" t="s">
        <v>52</v>
      </c>
      <c r="B10" s="43"/>
      <c r="C10" s="22" t="s">
        <v>35</v>
      </c>
      <c r="E10" s="15">
        <f>SUMIF(Schedule!$B$9:$B$132,'Summary by Position'!A10,Schedule!$X$9:$X$132)</f>
        <v>9.5</v>
      </c>
    </row>
    <row r="11" spans="1:5" ht="15.6">
      <c r="A11" s="42" t="s">
        <v>18</v>
      </c>
      <c r="B11" s="43"/>
      <c r="C11" s="22"/>
      <c r="E11" s="15">
        <f>SUMIF(Schedule!$B$9:$B$132,'Summary by Position'!A11,Schedule!$X$9:$X$132)</f>
        <v>47</v>
      </c>
    </row>
    <row r="12" spans="1:5" ht="15.6">
      <c r="A12" s="45" t="s">
        <v>53</v>
      </c>
      <c r="B12" s="43"/>
      <c r="C12" s="22"/>
      <c r="E12" s="15">
        <f>SUMIF(Schedule!$B$9:$B$132,'Summary by Position'!A12,Schedule!$X$9:$X$132)</f>
        <v>0</v>
      </c>
    </row>
    <row r="13" spans="1:5" ht="16.2" thickBot="1">
      <c r="A13" s="46" t="s">
        <v>54</v>
      </c>
      <c r="B13" s="47"/>
      <c r="C13" s="22"/>
      <c r="E13" s="15">
        <f>SUMIF(Schedule!$B$9:$B$132,'Summary by Position'!A13,Schedule!$X$9:$X$132)</f>
        <v>0</v>
      </c>
    </row>
    <row r="14" spans="1:5" ht="15.6">
      <c r="A14" s="48" t="s">
        <v>16</v>
      </c>
      <c r="B14" s="47"/>
      <c r="C14" s="22"/>
      <c r="E14" s="15">
        <f>SUMIF(Schedule!$B$9:$B$132,'Summary by Position'!A14,Schedule!$X$9:$X$132)</f>
        <v>21.25</v>
      </c>
    </row>
    <row r="15" spans="1:5" ht="15.6">
      <c r="A15" s="49"/>
      <c r="B15" s="47"/>
      <c r="C15" s="22"/>
      <c r="E15" s="15">
        <f>SUMIF(Schedule!$B$9:$B$132,'Summary by Position'!A15,Schedule!$X$9:$X$132)</f>
        <v>0</v>
      </c>
    </row>
    <row r="16" spans="1:5" ht="18.6" thickBot="1">
      <c r="A16" s="25" t="s">
        <v>55</v>
      </c>
      <c r="B16" s="50"/>
      <c r="C16" s="23"/>
      <c r="D16" s="1"/>
      <c r="E16" s="14"/>
    </row>
    <row r="17" spans="1:5" ht="15.6">
      <c r="A17" s="44" t="s">
        <v>37</v>
      </c>
      <c r="B17" s="43"/>
      <c r="C17" s="22"/>
      <c r="E17" s="15">
        <f>SUMIF(Schedule!$B$9:$B$132,'Summary by Position'!A17,Schedule!$X$9:$X$132)</f>
        <v>41</v>
      </c>
    </row>
    <row r="18" spans="1:5" ht="15.6">
      <c r="A18" s="42" t="s">
        <v>56</v>
      </c>
      <c r="B18" s="43"/>
      <c r="C18" s="22"/>
      <c r="E18" s="15">
        <f>SUMIF(Schedule!$B$9:$B$132,'Summary by Position'!A18,Schedule!$X$9:$X$132)</f>
        <v>0</v>
      </c>
    </row>
    <row r="19" spans="1:5" ht="15.6">
      <c r="A19" s="42" t="s">
        <v>57</v>
      </c>
      <c r="B19" s="43"/>
      <c r="C19" s="22"/>
      <c r="E19" s="15">
        <f>SUMIF(Schedule!$B$9:$B$132,'Summary by Position'!A19,Schedule!$X$9:$X$132)</f>
        <v>0</v>
      </c>
    </row>
    <row r="20" spans="1:5" ht="15.6">
      <c r="A20" s="42" t="s">
        <v>32</v>
      </c>
      <c r="B20" s="43">
        <v>50</v>
      </c>
      <c r="C20" s="22"/>
      <c r="E20" s="15">
        <f>SUMIF(Schedule!$B$9:$B$132,'Summary by Position'!A20,Schedule!$X$9:$X$132)</f>
        <v>55.5</v>
      </c>
    </row>
    <row r="21" spans="1:5" ht="15.6">
      <c r="A21" s="42" t="s">
        <v>58</v>
      </c>
      <c r="B21" s="43"/>
      <c r="C21" s="22"/>
      <c r="E21" s="15">
        <f>SUMIF(Schedule!$B$9:$B$132,'Summary by Position'!A21,Schedule!$X$9:$X$132)</f>
        <v>0</v>
      </c>
    </row>
    <row r="22" spans="1:5" ht="15.6">
      <c r="A22" s="45" t="s">
        <v>34</v>
      </c>
      <c r="B22" s="43"/>
      <c r="C22" s="22"/>
      <c r="E22" s="15">
        <f>SUMIF(Schedule!$B$9:$B$132,'Summary by Position'!A22,Schedule!$X$9:$X$132)</f>
        <v>46</v>
      </c>
    </row>
    <row r="23" spans="1:5" ht="16.2" thickBot="1">
      <c r="A23" s="51" t="s">
        <v>59</v>
      </c>
      <c r="B23" s="47"/>
      <c r="C23" s="22"/>
      <c r="E23" s="15">
        <f>SUMIF(Schedule!$B$9:$B$132,'Summary by Position'!A23,Schedule!$X$9:$X$132)</f>
        <v>0</v>
      </c>
    </row>
    <row r="24" spans="1:5" ht="16.2" thickBot="1">
      <c r="A24" s="51" t="s">
        <v>60</v>
      </c>
      <c r="B24" s="47"/>
      <c r="C24" s="22"/>
      <c r="E24" s="15">
        <f>SUMIF(Schedule!$B$9:$B$132,'Summary by Position'!A24,Schedule!$X$9:$X$132)</f>
        <v>0</v>
      </c>
    </row>
    <row r="25" spans="1:5" ht="15.6">
      <c r="A25" s="49"/>
      <c r="B25" s="47"/>
      <c r="C25" s="22"/>
      <c r="E25" s="15">
        <f>SUMIF(Schedule!$B$9:$B$132,'Summary by Position'!A25,Schedule!$X$9:$X$132)</f>
        <v>0</v>
      </c>
    </row>
    <row r="26" spans="1:5" ht="18">
      <c r="A26" s="25" t="s">
        <v>61</v>
      </c>
      <c r="B26" s="50"/>
      <c r="C26" s="23"/>
      <c r="D26" s="1"/>
      <c r="E26" s="14"/>
    </row>
    <row r="27" spans="1:5" ht="15.6">
      <c r="A27" s="42" t="s">
        <v>23</v>
      </c>
      <c r="B27" s="43"/>
      <c r="C27" s="22"/>
      <c r="E27" s="15">
        <f>SUMIF(Schedule!$B$9:$B$132,'Summary by Position'!A27,Schedule!$X$9:$X$132)</f>
        <v>39.00000000000001</v>
      </c>
    </row>
    <row r="28" spans="1:5" ht="15.6">
      <c r="A28" s="42" t="s">
        <v>62</v>
      </c>
      <c r="B28" s="43"/>
      <c r="C28" s="22"/>
      <c r="E28" s="15">
        <f>SUMIF(Schedule!$B$9:$B$132,'Summary by Position'!A28,Schedule!$X$9:$X$132)</f>
        <v>0</v>
      </c>
    </row>
    <row r="29" spans="1:5" ht="15.6">
      <c r="A29" s="42" t="s">
        <v>63</v>
      </c>
      <c r="B29" s="43"/>
      <c r="C29" s="22"/>
      <c r="E29" s="15">
        <f>SUMIF(Schedule!$B$9:$B$132,'Summary by Position'!A29,Schedule!$X$9:$X$132)</f>
        <v>0</v>
      </c>
    </row>
    <row r="30" spans="1:5" ht="15.6">
      <c r="A30" s="42" t="s">
        <v>24</v>
      </c>
      <c r="B30" s="43"/>
      <c r="C30" s="22"/>
      <c r="E30" s="15">
        <f>SUMIF(Schedule!$B$9:$B$132,'Summary by Position'!A30,Schedule!$X$9:$X$132)</f>
        <v>48.5</v>
      </c>
    </row>
    <row r="31" spans="1:5" ht="15.6">
      <c r="A31" s="42" t="s">
        <v>25</v>
      </c>
      <c r="B31" s="43"/>
      <c r="C31" s="22"/>
      <c r="E31" s="15">
        <f>SUMIF(Schedule!$B$9:$B$132,'Summary by Position'!A31,Schedule!$X$9:$X$132)</f>
        <v>0</v>
      </c>
    </row>
    <row r="32" spans="1:9" ht="16.2" thickBot="1">
      <c r="A32" s="45" t="s">
        <v>64</v>
      </c>
      <c r="B32" s="43"/>
      <c r="C32" s="22"/>
      <c r="E32" s="15">
        <f>SUMIF(Schedule!$B$9:$B$132,'Summary by Position'!A32,Schedule!$X$9:$X$132)</f>
        <v>0</v>
      </c>
      <c r="F32" s="5"/>
      <c r="I32"/>
    </row>
    <row r="33" spans="1:9" ht="15.6">
      <c r="A33" s="52" t="s">
        <v>65</v>
      </c>
      <c r="B33" s="43"/>
      <c r="C33" s="22"/>
      <c r="E33" s="15">
        <f>SUMIF(Schedule!$B$9:$B$132,'Summary by Position'!A33,Schedule!$X$9:$X$132)</f>
        <v>0</v>
      </c>
      <c r="F33" s="5"/>
      <c r="I33"/>
    </row>
    <row r="34" spans="1:9" ht="15.6">
      <c r="A34" s="45" t="s">
        <v>66</v>
      </c>
      <c r="B34" s="43"/>
      <c r="C34" s="22"/>
      <c r="E34" s="15">
        <f>SUMIF(Schedule!$B$9:$B$132,'Summary by Position'!A34,Schedule!$X$9:$X$132)</f>
        <v>0</v>
      </c>
      <c r="F34" s="5"/>
      <c r="I34"/>
    </row>
    <row r="35" spans="1:9" ht="15.6">
      <c r="A35" s="53"/>
      <c r="B35" s="43"/>
      <c r="C35" s="22"/>
      <c r="E35" s="15">
        <f>SUMIF(Schedule!$B$9:$B$132,'Summary by Position'!A35,Schedule!$X$9:$X$132)</f>
        <v>0</v>
      </c>
      <c r="F35" s="5"/>
      <c r="I35"/>
    </row>
    <row r="36" spans="1:9" ht="18">
      <c r="A36" s="23" t="s">
        <v>67</v>
      </c>
      <c r="B36" s="50"/>
      <c r="C36" s="23"/>
      <c r="D36" s="1"/>
      <c r="E36" s="14"/>
      <c r="F36" s="6"/>
      <c r="G36" s="4"/>
      <c r="H36" s="4"/>
      <c r="I36"/>
    </row>
    <row r="37" spans="1:9" ht="16.2" thickBot="1">
      <c r="A37" s="42" t="s">
        <v>39</v>
      </c>
      <c r="B37" s="47"/>
      <c r="C37" s="22"/>
      <c r="E37" s="15">
        <f>SUMIF(Schedule!$B$9:$B$132,'Summary by Position'!$A37,Schedule!$X$9:$X$132)</f>
        <v>38</v>
      </c>
      <c r="F37" s="5"/>
      <c r="I37"/>
    </row>
    <row r="38" spans="1:9" ht="15.6">
      <c r="A38" s="44" t="s">
        <v>41</v>
      </c>
      <c r="B38" s="47"/>
      <c r="C38" s="22"/>
      <c r="E38" s="15">
        <f>SUMIF(Schedule!$B$9:$B$132,'Summary by Position'!$A38,Schedule!$X$9:$X$132)</f>
        <v>0</v>
      </c>
      <c r="F38" s="5"/>
      <c r="I38"/>
    </row>
    <row r="39" spans="1:9" ht="15.6">
      <c r="A39" s="24"/>
      <c r="B39" s="47"/>
      <c r="C39" s="22"/>
      <c r="E39" s="15">
        <f>SUMIF(Schedule!$B$9:$B$132,'Summary by Position'!$A39,Schedule!$X$9:$X$132)</f>
        <v>0</v>
      </c>
      <c r="F39" s="5"/>
      <c r="I39"/>
    </row>
    <row r="40" spans="1:9" ht="15.6">
      <c r="A40" s="22"/>
      <c r="B40" s="47"/>
      <c r="C40" s="22"/>
      <c r="E40" s="15">
        <f>SUMIF(Schedule!$B$9:$B$132,'Summary by Position'!$A40,Schedule!$X$9:$X$132)</f>
        <v>0</v>
      </c>
      <c r="F40" s="5"/>
      <c r="I40"/>
    </row>
    <row r="41" spans="1:9" ht="15.6">
      <c r="A41" s="22"/>
      <c r="B41" s="47"/>
      <c r="C41" s="22"/>
      <c r="E41" s="15">
        <f>SUMIF(Schedule!$B$9:$B$132,'Summary by Position'!$A41,Schedule!$X$9:$X$132)</f>
        <v>0</v>
      </c>
      <c r="F41" s="5"/>
      <c r="I41"/>
    </row>
    <row r="42" spans="1:9" ht="15.6">
      <c r="A42" s="22"/>
      <c r="B42" s="47"/>
      <c r="C42" s="22"/>
      <c r="E42" s="15">
        <f>SUMIF(Schedule!$B$9:$B$132,'Summary by Position'!$A42,Schedule!$X$9:$X$132)</f>
        <v>0</v>
      </c>
      <c r="F42" s="5"/>
      <c r="I42"/>
    </row>
    <row r="43" spans="6:9" ht="15">
      <c r="F43" s="5"/>
      <c r="I43"/>
    </row>
    <row r="44" spans="6:9" ht="15">
      <c r="F44" s="5"/>
      <c r="I44"/>
    </row>
    <row r="45" spans="6:9" ht="15">
      <c r="F45" s="5"/>
      <c r="I45"/>
    </row>
  </sheetData>
  <sheetProtection password="DB9F" sheet="1"/>
  <conditionalFormatting sqref="E8:E15 E17:E25 E27:E35 E37:E42">
    <cfRule type="cellIs" priority="7" dxfId="0" operator="greaterThan" stopIfTrue="1">
      <formula>42</formula>
    </cfRule>
  </conditionalFormatting>
  <conditionalFormatting sqref="E1:E1048576">
    <cfRule type="cellIs" priority="5" dxfId="0" operator="greaterThan">
      <formula>40</formula>
    </cfRule>
  </conditionalFormatting>
  <printOptions gridLines="1"/>
  <pageMargins left="0.75" right="0.75" top="1" bottom="1" header="0.3" footer="0.3"/>
  <pageSetup fitToHeight="1" fitToWidth="1" horizontalDpi="600" verticalDpi="600" orientation="portrait" scale="61" r:id="rId1"/>
  <headerFooter>
    <oddHeader>&amp;R&amp;D/&amp;T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33"/>
  <sheetViews>
    <sheetView workbookViewId="0" topLeftCell="A1">
      <selection activeCell="C16" sqref="C16"/>
    </sheetView>
  </sheetViews>
  <sheetFormatPr defaultColWidth="11.00390625" defaultRowHeight="15"/>
  <sheetData>
    <row r="3" spans="1:2" ht="15">
      <c r="A3" t="s">
        <v>68</v>
      </c>
      <c r="B3">
        <v>1</v>
      </c>
    </row>
    <row r="4" spans="1:2" ht="15">
      <c r="A4" t="s">
        <v>69</v>
      </c>
      <c r="B4">
        <v>2</v>
      </c>
    </row>
    <row r="5" spans="1:2" ht="15">
      <c r="A5" t="s">
        <v>70</v>
      </c>
      <c r="B5">
        <v>3</v>
      </c>
    </row>
    <row r="6" spans="1:2" ht="15">
      <c r="A6" t="s">
        <v>71</v>
      </c>
      <c r="B6">
        <v>4</v>
      </c>
    </row>
    <row r="7" spans="1:2" ht="15">
      <c r="A7" t="s">
        <v>72</v>
      </c>
      <c r="B7">
        <v>5</v>
      </c>
    </row>
    <row r="8" spans="1:2" ht="15">
      <c r="A8" t="s">
        <v>73</v>
      </c>
      <c r="B8">
        <v>6</v>
      </c>
    </row>
    <row r="9" spans="1:2" ht="15">
      <c r="A9" t="s">
        <v>74</v>
      </c>
      <c r="B9">
        <v>7</v>
      </c>
    </row>
    <row r="10" spans="1:2" ht="15">
      <c r="A10" t="s">
        <v>75</v>
      </c>
      <c r="B10">
        <v>8</v>
      </c>
    </row>
    <row r="11" spans="1:2" ht="15">
      <c r="A11" t="s">
        <v>76</v>
      </c>
      <c r="B11">
        <v>9</v>
      </c>
    </row>
    <row r="12" spans="1:2" ht="15">
      <c r="A12" t="s">
        <v>77</v>
      </c>
      <c r="B12">
        <v>10</v>
      </c>
    </row>
    <row r="13" spans="1:2" ht="15">
      <c r="A13" t="s">
        <v>78</v>
      </c>
      <c r="B13">
        <v>11</v>
      </c>
    </row>
    <row r="14" spans="1:2" ht="15">
      <c r="A14" t="s">
        <v>79</v>
      </c>
      <c r="B14">
        <v>12</v>
      </c>
    </row>
    <row r="15" ht="15">
      <c r="B15">
        <v>13</v>
      </c>
    </row>
    <row r="16" ht="15">
      <c r="B16">
        <v>14</v>
      </c>
    </row>
    <row r="17" ht="15">
      <c r="B17">
        <v>15</v>
      </c>
    </row>
    <row r="18" ht="15">
      <c r="B18">
        <v>16</v>
      </c>
    </row>
    <row r="19" ht="15">
      <c r="B19">
        <v>17</v>
      </c>
    </row>
    <row r="20" ht="15">
      <c r="B20">
        <v>18</v>
      </c>
    </row>
    <row r="21" ht="15">
      <c r="B21">
        <v>19</v>
      </c>
    </row>
    <row r="22" ht="15">
      <c r="B22">
        <v>20</v>
      </c>
    </row>
    <row r="23" ht="15">
      <c r="B23">
        <v>21</v>
      </c>
    </row>
    <row r="24" ht="15">
      <c r="B24">
        <v>22</v>
      </c>
    </row>
    <row r="25" ht="15">
      <c r="B25">
        <v>23</v>
      </c>
    </row>
    <row r="26" ht="15">
      <c r="B26">
        <v>24</v>
      </c>
    </row>
    <row r="27" ht="15">
      <c r="B27">
        <v>25</v>
      </c>
    </row>
    <row r="28" ht="15">
      <c r="B28">
        <v>26</v>
      </c>
    </row>
    <row r="29" ht="15">
      <c r="B29">
        <v>27</v>
      </c>
    </row>
    <row r="30" ht="15">
      <c r="B30">
        <v>28</v>
      </c>
    </row>
    <row r="31" ht="15">
      <c r="B31">
        <v>29</v>
      </c>
    </row>
    <row r="32" ht="15">
      <c r="B32">
        <v>30</v>
      </c>
    </row>
    <row r="33" ht="15">
      <c r="B33">
        <v>31</v>
      </c>
    </row>
  </sheetData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alberdi</dc:creator>
  <cp:keywords/>
  <dc:description/>
  <cp:lastModifiedBy>Office Admin</cp:lastModifiedBy>
  <cp:lastPrinted>2018-06-29T21:00:32Z</cp:lastPrinted>
  <dcterms:created xsi:type="dcterms:W3CDTF">2013-11-17T20:26:17Z</dcterms:created>
  <dcterms:modified xsi:type="dcterms:W3CDTF">2018-07-10T18:12:44Z</dcterms:modified>
  <cp:category/>
  <cp:version/>
  <cp:contentType/>
  <cp:contentStatus/>
</cp:coreProperties>
</file>